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https://houserealtors-my.sharepoint.com/personal/francois_houseofrealtors_co_za/Documents/House of Realtors/The Links/Booking/"/>
    </mc:Choice>
  </mc:AlternateContent>
  <xr:revisionPtr revIDLastSave="4" documentId="8_{3622F272-ADF6-4D44-BE75-A9FC5F4B6CC6}" xr6:coauthVersionLast="47" xr6:coauthVersionMax="47" xr10:uidLastSave="{0C6ECB9C-0CC9-4A0F-966F-13FA16999407}"/>
  <bookViews>
    <workbookView xWindow="-108" yWindow="-108" windowWidth="23256" windowHeight="12456" xr2:uid="{00000000-000D-0000-FFFF-FFFF00000000}"/>
  </bookViews>
  <sheets>
    <sheet name="GROUND FLOOR" sheetId="1" r:id="rId1"/>
    <sheet name="1ST FLOOR" sheetId="2" r:id="rId2"/>
    <sheet name="2ND FLOOR " sheetId="3" r:id="rId3"/>
    <sheet name="3RD FLOOR" sheetId="4" r:id="rId4"/>
    <sheet name="Garages" sheetId="5" r:id="rId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9" i="4" l="1"/>
  <c r="H45" i="4"/>
  <c r="H30" i="4"/>
  <c r="H22" i="4"/>
  <c r="H18" i="1"/>
  <c r="H46" i="1" l="1"/>
  <c r="H40" i="2"/>
  <c r="H37" i="1"/>
  <c r="H50" i="3" l="1"/>
  <c r="H56" i="4" l="1"/>
  <c r="H48" i="3"/>
  <c r="H47" i="3"/>
  <c r="H40" i="3"/>
  <c r="H45" i="2"/>
  <c r="H29" i="4"/>
  <c r="H18" i="3" l="1"/>
  <c r="H48" i="4" l="1"/>
  <c r="H55" i="3"/>
  <c r="H52" i="3"/>
  <c r="H39" i="3"/>
  <c r="H56" i="2"/>
  <c r="H55" i="2"/>
  <c r="H52" i="2"/>
  <c r="H48" i="2"/>
  <c r="H51" i="2"/>
  <c r="H47" i="2"/>
  <c r="H44" i="2"/>
  <c r="H39" i="2"/>
  <c r="H51" i="1"/>
  <c r="H47" i="1"/>
  <c r="H53" i="2" l="1"/>
  <c r="H50" i="2"/>
  <c r="H49" i="2"/>
  <c r="H46" i="2"/>
  <c r="H53" i="3"/>
  <c r="H46" i="3"/>
  <c r="H45" i="3"/>
  <c r="H26" i="3"/>
  <c r="H50" i="4"/>
  <c r="H21" i="4"/>
  <c r="H33" i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l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G10" i="1"/>
</calcChain>
</file>

<file path=xl/sharedStrings.xml><?xml version="1.0" encoding="utf-8"?>
<sst xmlns="http://schemas.openxmlformats.org/spreadsheetml/2006/main" count="1030" uniqueCount="462">
  <si>
    <t>Status</t>
  </si>
  <si>
    <t>Unit Type</t>
  </si>
  <si>
    <t>Unit No</t>
  </si>
  <si>
    <t>Block</t>
  </si>
  <si>
    <t>A</t>
  </si>
  <si>
    <t>B</t>
  </si>
  <si>
    <t>C</t>
  </si>
  <si>
    <t>D</t>
  </si>
  <si>
    <t>E</t>
  </si>
  <si>
    <t>F</t>
  </si>
  <si>
    <t>G</t>
  </si>
  <si>
    <t>H</t>
  </si>
  <si>
    <t>Price</t>
  </si>
  <si>
    <t>Phase</t>
  </si>
  <si>
    <t xml:space="preserve">New </t>
  </si>
  <si>
    <t>New No</t>
  </si>
  <si>
    <t>Old</t>
  </si>
  <si>
    <t>3RD FLOOR</t>
  </si>
  <si>
    <t>2ND FLOOR</t>
  </si>
  <si>
    <t>1ST FLOOR</t>
  </si>
  <si>
    <t>GROUND FLOOR</t>
  </si>
  <si>
    <t>A1</t>
  </si>
  <si>
    <t>2-Bedroom</t>
  </si>
  <si>
    <t>A2</t>
  </si>
  <si>
    <t>A3</t>
  </si>
  <si>
    <t>A4</t>
  </si>
  <si>
    <t>C1</t>
  </si>
  <si>
    <t>C2</t>
  </si>
  <si>
    <t>C3</t>
  </si>
  <si>
    <t>C4</t>
  </si>
  <si>
    <t>B1</t>
  </si>
  <si>
    <t>D1</t>
  </si>
  <si>
    <t>B2</t>
  </si>
  <si>
    <t>B3</t>
  </si>
  <si>
    <t>B4</t>
  </si>
  <si>
    <t>E1</t>
  </si>
  <si>
    <t>E2</t>
  </si>
  <si>
    <t>E3</t>
  </si>
  <si>
    <t>E4</t>
  </si>
  <si>
    <t>1-Bedroom</t>
  </si>
  <si>
    <t>F1</t>
  </si>
  <si>
    <t>D2</t>
  </si>
  <si>
    <t>D3</t>
  </si>
  <si>
    <t>D4</t>
  </si>
  <si>
    <t>G1</t>
  </si>
  <si>
    <t>H1</t>
  </si>
  <si>
    <t>F2</t>
  </si>
  <si>
    <t>F3</t>
  </si>
  <si>
    <t>F4</t>
  </si>
  <si>
    <t>G2</t>
  </si>
  <si>
    <t>G3</t>
  </si>
  <si>
    <t>G4</t>
  </si>
  <si>
    <t>H2</t>
  </si>
  <si>
    <t>H3</t>
  </si>
  <si>
    <t>H4</t>
  </si>
  <si>
    <t>A5</t>
  </si>
  <si>
    <t>B5</t>
  </si>
  <si>
    <t>C5</t>
  </si>
  <si>
    <t>D5</t>
  </si>
  <si>
    <t>E5</t>
  </si>
  <si>
    <t>A6</t>
  </si>
  <si>
    <t>A7</t>
  </si>
  <si>
    <t>A8</t>
  </si>
  <si>
    <t>B6</t>
  </si>
  <si>
    <t>B7</t>
  </si>
  <si>
    <t>B8</t>
  </si>
  <si>
    <t>C6</t>
  </si>
  <si>
    <t>C7</t>
  </si>
  <si>
    <t>C8</t>
  </si>
  <si>
    <t>F5</t>
  </si>
  <si>
    <t>G5</t>
  </si>
  <si>
    <t>D6</t>
  </si>
  <si>
    <t>D7</t>
  </si>
  <si>
    <t>D8</t>
  </si>
  <si>
    <t>E6</t>
  </si>
  <si>
    <t>E7</t>
  </si>
  <si>
    <t>E8</t>
  </si>
  <si>
    <t>H5</t>
  </si>
  <si>
    <t>F6</t>
  </si>
  <si>
    <t>F7</t>
  </si>
  <si>
    <t>F8</t>
  </si>
  <si>
    <t>G6</t>
  </si>
  <si>
    <t>G7</t>
  </si>
  <si>
    <t>G8</t>
  </si>
  <si>
    <t>H6</t>
  </si>
  <si>
    <t>H7</t>
  </si>
  <si>
    <t>H8</t>
  </si>
  <si>
    <t>Size</t>
  </si>
  <si>
    <t>Total</t>
  </si>
  <si>
    <t>Studio</t>
  </si>
  <si>
    <t>A9</t>
  </si>
  <si>
    <t>B9</t>
  </si>
  <si>
    <t>C9</t>
  </si>
  <si>
    <t>D9</t>
  </si>
  <si>
    <t>E9</t>
  </si>
  <si>
    <t>A10</t>
  </si>
  <si>
    <t>A11</t>
  </si>
  <si>
    <t>A12</t>
  </si>
  <si>
    <t>B10</t>
  </si>
  <si>
    <t>B11</t>
  </si>
  <si>
    <t>B12</t>
  </si>
  <si>
    <t>C10</t>
  </si>
  <si>
    <t>C11</t>
  </si>
  <si>
    <t>C12</t>
  </si>
  <si>
    <t>F9</t>
  </si>
  <si>
    <t>G9</t>
  </si>
  <si>
    <t>D10</t>
  </si>
  <si>
    <t>D11</t>
  </si>
  <si>
    <t>D12</t>
  </si>
  <si>
    <t>H9</t>
  </si>
  <si>
    <t>E10</t>
  </si>
  <si>
    <t>E11</t>
  </si>
  <si>
    <t>E12</t>
  </si>
  <si>
    <t>F10</t>
  </si>
  <si>
    <t>F11</t>
  </si>
  <si>
    <t>F12</t>
  </si>
  <si>
    <t>G10</t>
  </si>
  <si>
    <t>G11</t>
  </si>
  <si>
    <t>G12</t>
  </si>
  <si>
    <t>H10</t>
  </si>
  <si>
    <t>H11</t>
  </si>
  <si>
    <t>H12</t>
  </si>
  <si>
    <t>A13</t>
  </si>
  <si>
    <t>B13</t>
  </si>
  <si>
    <t>C13</t>
  </si>
  <si>
    <t>D13</t>
  </si>
  <si>
    <t>E13</t>
  </si>
  <si>
    <t>A14</t>
  </si>
  <si>
    <t>A15</t>
  </si>
  <si>
    <t>A16</t>
  </si>
  <si>
    <t>B16</t>
  </si>
  <si>
    <t>B14</t>
  </si>
  <si>
    <t>B15</t>
  </si>
  <si>
    <t>C14</t>
  </si>
  <si>
    <t>D14</t>
  </si>
  <si>
    <t>E14</t>
  </si>
  <si>
    <t>C15</t>
  </si>
  <si>
    <t>C16</t>
  </si>
  <si>
    <t>D15</t>
  </si>
  <si>
    <t>D16</t>
  </si>
  <si>
    <t>E15</t>
  </si>
  <si>
    <t>E16</t>
  </si>
  <si>
    <t>F13</t>
  </si>
  <si>
    <t>F14</t>
  </si>
  <si>
    <t>F15</t>
  </si>
  <si>
    <t>F16</t>
  </si>
  <si>
    <t>G13</t>
  </si>
  <si>
    <t>G14</t>
  </si>
  <si>
    <t>G15</t>
  </si>
  <si>
    <t>G16</t>
  </si>
  <si>
    <t>H13</t>
  </si>
  <si>
    <t>H14</t>
  </si>
  <si>
    <t>H15</t>
  </si>
  <si>
    <t>H16</t>
  </si>
  <si>
    <t>I</t>
  </si>
  <si>
    <t>J</t>
  </si>
  <si>
    <t>K</t>
  </si>
  <si>
    <t>L</t>
  </si>
  <si>
    <t>M</t>
  </si>
  <si>
    <t>I1</t>
  </si>
  <si>
    <t>J1</t>
  </si>
  <si>
    <t>K1</t>
  </si>
  <si>
    <t>I2</t>
  </si>
  <si>
    <t>I3</t>
  </si>
  <si>
    <t>I4</t>
  </si>
  <si>
    <t>J2</t>
  </si>
  <si>
    <t>J3</t>
  </si>
  <si>
    <t>J4</t>
  </si>
  <si>
    <t>L1</t>
  </si>
  <si>
    <t>M1</t>
  </si>
  <si>
    <t>K2</t>
  </si>
  <si>
    <t>K3</t>
  </si>
  <si>
    <t>K4</t>
  </si>
  <si>
    <t>L2</t>
  </si>
  <si>
    <t>L3</t>
  </si>
  <si>
    <t>L4</t>
  </si>
  <si>
    <t>M2</t>
  </si>
  <si>
    <t>M3</t>
  </si>
  <si>
    <t>M4</t>
  </si>
  <si>
    <t>I5</t>
  </si>
  <si>
    <t>J5</t>
  </si>
  <si>
    <t>K5</t>
  </si>
  <si>
    <t>I6</t>
  </si>
  <si>
    <t>J6</t>
  </si>
  <si>
    <t>K6</t>
  </si>
  <si>
    <t>I7</t>
  </si>
  <si>
    <t>I8</t>
  </si>
  <si>
    <t>L5</t>
  </si>
  <si>
    <t>M5</t>
  </si>
  <si>
    <t>J7</t>
  </si>
  <si>
    <t>J8</t>
  </si>
  <si>
    <t>K7</t>
  </si>
  <si>
    <t>K8</t>
  </si>
  <si>
    <t>L6</t>
  </si>
  <si>
    <t>L7</t>
  </si>
  <si>
    <t>L8</t>
  </si>
  <si>
    <t>M6</t>
  </si>
  <si>
    <t>M7</t>
  </si>
  <si>
    <t>M8</t>
  </si>
  <si>
    <t>I9</t>
  </si>
  <si>
    <t>J9</t>
  </si>
  <si>
    <t>K9</t>
  </si>
  <si>
    <t>I10</t>
  </si>
  <si>
    <t>I11</t>
  </si>
  <si>
    <t>I12</t>
  </si>
  <si>
    <t>L9</t>
  </si>
  <si>
    <t>M9</t>
  </si>
  <si>
    <t>J10</t>
  </si>
  <si>
    <t>J11</t>
  </si>
  <si>
    <t>J12</t>
  </si>
  <si>
    <t>K10</t>
  </si>
  <si>
    <t>K11</t>
  </si>
  <si>
    <t>K12</t>
  </si>
  <si>
    <t>L10</t>
  </si>
  <si>
    <t>L11</t>
  </si>
  <si>
    <t>L12</t>
  </si>
  <si>
    <t>M10</t>
  </si>
  <si>
    <t>M11</t>
  </si>
  <si>
    <t>M12</t>
  </si>
  <si>
    <t>I13</t>
  </si>
  <si>
    <t>J13</t>
  </si>
  <si>
    <t>K13</t>
  </si>
  <si>
    <t>L13</t>
  </si>
  <si>
    <t>M13</t>
  </si>
  <si>
    <t>I14</t>
  </si>
  <si>
    <t>I15</t>
  </si>
  <si>
    <t>I16</t>
  </si>
  <si>
    <t>J14</t>
  </si>
  <si>
    <t>J15</t>
  </si>
  <si>
    <t>J16</t>
  </si>
  <si>
    <t>K14</t>
  </si>
  <si>
    <t>K15</t>
  </si>
  <si>
    <t>K16</t>
  </si>
  <si>
    <t>L14</t>
  </si>
  <si>
    <t>L15</t>
  </si>
  <si>
    <t>L16</t>
  </si>
  <si>
    <t>M14</t>
  </si>
  <si>
    <t>M15</t>
  </si>
  <si>
    <t>M16</t>
  </si>
  <si>
    <t>Garage</t>
  </si>
  <si>
    <t>No</t>
  </si>
  <si>
    <t>P6</t>
  </si>
  <si>
    <t>P7</t>
  </si>
  <si>
    <t>P8</t>
  </si>
  <si>
    <t>P9</t>
  </si>
  <si>
    <t>P11</t>
  </si>
  <si>
    <t>P12</t>
  </si>
  <si>
    <t>P13</t>
  </si>
  <si>
    <t>P14</t>
  </si>
  <si>
    <t>P10</t>
  </si>
  <si>
    <t>P15</t>
  </si>
  <si>
    <t>P137</t>
  </si>
  <si>
    <t>P138</t>
  </si>
  <si>
    <t>P139</t>
  </si>
  <si>
    <t>P140</t>
  </si>
  <si>
    <t>P141</t>
  </si>
  <si>
    <t>P142</t>
  </si>
  <si>
    <t>P33</t>
  </si>
  <si>
    <t>P16</t>
  </si>
  <si>
    <t>P26</t>
  </si>
  <si>
    <t>P17</t>
  </si>
  <si>
    <t>P27</t>
  </si>
  <si>
    <t>P18</t>
  </si>
  <si>
    <t>P19</t>
  </si>
  <si>
    <t>P25</t>
  </si>
  <si>
    <t>P55</t>
  </si>
  <si>
    <t>P28</t>
  </si>
  <si>
    <t>P34</t>
  </si>
  <si>
    <t>P35</t>
  </si>
  <si>
    <t>P36</t>
  </si>
  <si>
    <t>P49</t>
  </si>
  <si>
    <t>P50</t>
  </si>
  <si>
    <t>P51</t>
  </si>
  <si>
    <t>P58</t>
  </si>
  <si>
    <t>P59</t>
  </si>
  <si>
    <t>P60</t>
  </si>
  <si>
    <t>P61</t>
  </si>
  <si>
    <t>P63</t>
  </si>
  <si>
    <t>P66</t>
  </si>
  <si>
    <t>P67</t>
  </si>
  <si>
    <t>P68</t>
  </si>
  <si>
    <t>P39</t>
  </si>
  <si>
    <t>P70</t>
  </si>
  <si>
    <t>P71</t>
  </si>
  <si>
    <t>P73</t>
  </si>
  <si>
    <t>P80</t>
  </si>
  <si>
    <t>P81</t>
  </si>
  <si>
    <t>P84</t>
  </si>
  <si>
    <t>P85</t>
  </si>
  <si>
    <t>P95</t>
  </si>
  <si>
    <t>P98</t>
  </si>
  <si>
    <t>P186</t>
  </si>
  <si>
    <t>P187</t>
  </si>
  <si>
    <t>P99</t>
  </si>
  <si>
    <t>P100</t>
  </si>
  <si>
    <t>P101</t>
  </si>
  <si>
    <t>P102</t>
  </si>
  <si>
    <t>P104</t>
  </si>
  <si>
    <t>P105</t>
  </si>
  <si>
    <t>P106</t>
  </si>
  <si>
    <t>P107</t>
  </si>
  <si>
    <t>P112</t>
  </si>
  <si>
    <t>P113</t>
  </si>
  <si>
    <t>P114</t>
  </si>
  <si>
    <t>P115</t>
  </si>
  <si>
    <t>P20</t>
  </si>
  <si>
    <t>P21</t>
  </si>
  <si>
    <t>P22</t>
  </si>
  <si>
    <t>P23</t>
  </si>
  <si>
    <t>P29</t>
  </si>
  <si>
    <t>P30</t>
  </si>
  <si>
    <t>P31</t>
  </si>
  <si>
    <t>P32</t>
  </si>
  <si>
    <t>P24</t>
  </si>
  <si>
    <t>P143</t>
  </si>
  <si>
    <t>P144</t>
  </si>
  <si>
    <t>P145</t>
  </si>
  <si>
    <t>P152</t>
  </si>
  <si>
    <t>P153</t>
  </si>
  <si>
    <t>P154</t>
  </si>
  <si>
    <t>P155</t>
  </si>
  <si>
    <t>P37</t>
  </si>
  <si>
    <t>P38</t>
  </si>
  <si>
    <t>P40</t>
  </si>
  <si>
    <t>P56</t>
  </si>
  <si>
    <t>P57</t>
  </si>
  <si>
    <t>P160</t>
  </si>
  <si>
    <t>P161</t>
  </si>
  <si>
    <t>P62</t>
  </si>
  <si>
    <t>P170</t>
  </si>
  <si>
    <t>P175</t>
  </si>
  <si>
    <t>P176</t>
  </si>
  <si>
    <t>P253</t>
  </si>
  <si>
    <t>P252</t>
  </si>
  <si>
    <t>P251</t>
  </si>
  <si>
    <t>P249</t>
  </si>
  <si>
    <t>P74</t>
  </si>
  <si>
    <t>P75</t>
  </si>
  <si>
    <t>P76</t>
  </si>
  <si>
    <t>P77</t>
  </si>
  <si>
    <t>P86</t>
  </si>
  <si>
    <t>P87</t>
  </si>
  <si>
    <t>P88</t>
  </si>
  <si>
    <t>P89</t>
  </si>
  <si>
    <t>P188</t>
  </si>
  <si>
    <t>P189</t>
  </si>
  <si>
    <t>P190</t>
  </si>
  <si>
    <t>P191</t>
  </si>
  <si>
    <t>P103</t>
  </si>
  <si>
    <t>P196</t>
  </si>
  <si>
    <t>P197</t>
  </si>
  <si>
    <t>P198</t>
  </si>
  <si>
    <t>P108</t>
  </si>
  <si>
    <t>P109</t>
  </si>
  <si>
    <t>P111</t>
  </si>
  <si>
    <t>P218</t>
  </si>
  <si>
    <t>P116</t>
  </si>
  <si>
    <t>P118</t>
  </si>
  <si>
    <t>P119</t>
  </si>
  <si>
    <t>P120</t>
  </si>
  <si>
    <t>P41</t>
  </si>
  <si>
    <t>P47</t>
  </si>
  <si>
    <t>P46</t>
  </si>
  <si>
    <t>P45</t>
  </si>
  <si>
    <t>P43</t>
  </si>
  <si>
    <t>P44</t>
  </si>
  <si>
    <t>P162</t>
  </si>
  <si>
    <t>P163</t>
  </si>
  <si>
    <t>P164</t>
  </si>
  <si>
    <t>P165</t>
  </si>
  <si>
    <t>P177</t>
  </si>
  <si>
    <t>P178</t>
  </si>
  <si>
    <t>P179</t>
  </si>
  <si>
    <t>P180</t>
  </si>
  <si>
    <t>P248</t>
  </si>
  <si>
    <t>P247</t>
  </si>
  <si>
    <t>P246</t>
  </si>
  <si>
    <t>P245</t>
  </si>
  <si>
    <t>P78</t>
  </si>
  <si>
    <t>P254</t>
  </si>
  <si>
    <t>P255</t>
  </si>
  <si>
    <t>P256</t>
  </si>
  <si>
    <t>P90</t>
  </si>
  <si>
    <t>P91</t>
  </si>
  <si>
    <t>P92</t>
  </si>
  <si>
    <t>P93</t>
  </si>
  <si>
    <t>P192</t>
  </si>
  <si>
    <t>P193</t>
  </si>
  <si>
    <t>P194</t>
  </si>
  <si>
    <t>P195</t>
  </si>
  <si>
    <t>P199</t>
  </si>
  <si>
    <t>P200</t>
  </si>
  <si>
    <t>P201</t>
  </si>
  <si>
    <t>P227</t>
  </si>
  <si>
    <t>P219</t>
  </si>
  <si>
    <t>P220</t>
  </si>
  <si>
    <t>P221</t>
  </si>
  <si>
    <t>P222</t>
  </si>
  <si>
    <t>P210</t>
  </si>
  <si>
    <t>P211</t>
  </si>
  <si>
    <t>P212</t>
  </si>
  <si>
    <t>P213</t>
  </si>
  <si>
    <t>P148</t>
  </si>
  <si>
    <t>P149</t>
  </si>
  <si>
    <t>P150</t>
  </si>
  <si>
    <t>P151</t>
  </si>
  <si>
    <t>P156</t>
  </si>
  <si>
    <t>P42</t>
  </si>
  <si>
    <t>P157</t>
  </si>
  <si>
    <t>P158</t>
  </si>
  <si>
    <t>P48</t>
  </si>
  <si>
    <t>P159</t>
  </si>
  <si>
    <t>P166</t>
  </si>
  <si>
    <t>P167</t>
  </si>
  <si>
    <t>P168</t>
  </si>
  <si>
    <t>P169</t>
  </si>
  <si>
    <t>P181</t>
  </si>
  <si>
    <t>P182</t>
  </si>
  <si>
    <t>P183</t>
  </si>
  <si>
    <t>P184</t>
  </si>
  <si>
    <t>P244</t>
  </si>
  <si>
    <t>P243</t>
  </si>
  <si>
    <t>P242</t>
  </si>
  <si>
    <t>P241</t>
  </si>
  <si>
    <t>P257</t>
  </si>
  <si>
    <t>P258</t>
  </si>
  <si>
    <t>P259</t>
  </si>
  <si>
    <t>P79</t>
  </si>
  <si>
    <t>P94</t>
  </si>
  <si>
    <t>P236</t>
  </si>
  <si>
    <t>P237</t>
  </si>
  <si>
    <t>P238</t>
  </si>
  <si>
    <t>P232</t>
  </si>
  <si>
    <t>P233</t>
  </si>
  <si>
    <t>P234</t>
  </si>
  <si>
    <t>P235</t>
  </si>
  <si>
    <t>P228</t>
  </si>
  <si>
    <t>P229</t>
  </si>
  <si>
    <t>P230</t>
  </si>
  <si>
    <t>P231</t>
  </si>
  <si>
    <t>P223</t>
  </si>
  <si>
    <t>P224</t>
  </si>
  <si>
    <t>P225</t>
  </si>
  <si>
    <t>P226</t>
  </si>
  <si>
    <t>P214</t>
  </si>
  <si>
    <t>P215</t>
  </si>
  <si>
    <t>P216</t>
  </si>
  <si>
    <t>P217</t>
  </si>
  <si>
    <t>Sold</t>
  </si>
  <si>
    <t>THE LINKS - AVAILABIITY LIST</t>
  </si>
  <si>
    <t>Garage No</t>
  </si>
  <si>
    <t>Purchaser Name</t>
  </si>
  <si>
    <t>Anton &amp; Maria Weyers</t>
  </si>
  <si>
    <t>Imelda Collop</t>
  </si>
  <si>
    <t>Werner Smit</t>
  </si>
  <si>
    <t>Mr Ulrich</t>
  </si>
  <si>
    <t>Zingisa Diyelela</t>
  </si>
  <si>
    <t>Divan De Bot</t>
  </si>
  <si>
    <t>Willie De Witt</t>
  </si>
  <si>
    <t>Lebogang Moseki</t>
  </si>
  <si>
    <t>David Rajh</t>
  </si>
  <si>
    <t>THE LINKS - AVAILABILITY  - 12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</si>
</sst>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R&quot;* #,##0_-;\-&quot;R&quot;* #,##0_-;_-&quot;R&quot;* &quot;-&quot;_-;_-@_-"/>
    <numFmt numFmtId="44" formatCode="_-&quot;R&quot;* #,##0.00_-;\-&quot;R&quot;* #,##0.00_-;_-&quot;R&quot;* &quot;-&quot;??_-;_-@_-"/>
    <numFmt numFmtId="164" formatCode="&quot;R&quot;\ #,##0;[Red]&quot;R&quot;\ \-#,##0"/>
    <numFmt numFmtId="165" formatCode="_ &quot;R&quot;\ * #,##0_ ;_ &quot;R&quot;\ * \-#,##0_ ;_ &quot;R&quot;\ * &quot;-&quot;_ ;_ @_ "/>
    <numFmt numFmtId="166" formatCode="&quot;R&quot;\ 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166" fontId="4" fillId="0" borderId="0" xfId="0" applyNumberFormat="1" applyFont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9" fillId="0" borderId="0" xfId="0" applyFont="1"/>
    <xf numFmtId="0" fontId="9" fillId="0" borderId="0" xfId="0" quotePrefix="1" applyFont="1"/>
    <xf numFmtId="0" fontId="6" fillId="0" borderId="0" xfId="0" applyFont="1"/>
    <xf numFmtId="0" fontId="7" fillId="0" borderId="0" xfId="0" applyFont="1"/>
    <xf numFmtId="0" fontId="6" fillId="0" borderId="0" xfId="0" applyFont="1"/>
    <xf numFmtId="0" fontId="1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164" fontId="1" fillId="2" borderId="1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/>
    </xf>
    <xf numFmtId="44" fontId="2" fillId="2" borderId="1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4" xfId="0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2" fillId="0" borderId="4" xfId="0" applyFont="1" applyBorder="1"/>
    <xf numFmtId="0" fontId="1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2" borderId="1" xfId="0" applyFont="1" applyFill="1" applyBorder="1"/>
    <xf numFmtId="44" fontId="1" fillId="2" borderId="2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44" fontId="2" fillId="2" borderId="0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3" fillId="2" borderId="1" xfId="0" applyFont="1" applyFill="1" applyBorder="1" applyProtection="1">
      <protection locked="0"/>
    </xf>
    <xf numFmtId="164" fontId="1" fillId="3" borderId="1" xfId="0" applyNumberFormat="1" applyFont="1" applyFill="1" applyBorder="1" applyAlignment="1">
      <alignment horizontal="center"/>
    </xf>
    <xf numFmtId="0" fontId="2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44" fontId="1" fillId="2" borderId="0" xfId="0" applyNumberFormat="1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" fontId="6" fillId="0" borderId="0" xfId="0" quotePrefix="1" applyNumberFormat="1" applyFont="1"/>
    <xf numFmtId="0" fontId="5" fillId="0" borderId="6" xfId="0" applyFont="1" applyBorder="1"/>
    <xf numFmtId="0" fontId="5" fillId="0" borderId="6" xfId="0" applyFont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5" fontId="1" fillId="2" borderId="8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42" fontId="2" fillId="3" borderId="1" xfId="0" applyNumberFormat="1" applyFont="1" applyFill="1" applyBorder="1" applyAlignment="1">
      <alignment horizontal="center"/>
    </xf>
    <xf numFmtId="42" fontId="2" fillId="2" borderId="1" xfId="0" applyNumberFormat="1" applyFont="1" applyFill="1" applyBorder="1" applyAlignment="1">
      <alignment horizontal="center"/>
    </xf>
    <xf numFmtId="42" fontId="1" fillId="3" borderId="1" xfId="0" applyNumberFormat="1" applyFont="1" applyFill="1" applyBorder="1" applyAlignment="1">
      <alignment horizontal="center"/>
    </xf>
    <xf numFmtId="42" fontId="1" fillId="2" borderId="2" xfId="0" applyNumberFormat="1" applyFont="1" applyFill="1" applyBorder="1" applyAlignment="1">
      <alignment horizontal="center"/>
    </xf>
    <xf numFmtId="42" fontId="1" fillId="3" borderId="2" xfId="0" applyNumberFormat="1" applyFont="1" applyFill="1" applyBorder="1" applyAlignment="1">
      <alignment horizontal="center"/>
    </xf>
    <xf numFmtId="42" fontId="2" fillId="3" borderId="2" xfId="0" applyNumberFormat="1" applyFont="1" applyFill="1" applyBorder="1" applyAlignment="1">
      <alignment horizontal="center"/>
    </xf>
    <xf numFmtId="42" fontId="2" fillId="2" borderId="2" xfId="0" applyNumberFormat="1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42" fontId="1" fillId="2" borderId="1" xfId="0" applyNumberFormat="1" applyFont="1" applyFill="1" applyBorder="1" applyAlignment="1">
      <alignment horizontal="center"/>
    </xf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895349</xdr:colOff>
      <xdr:row>0</xdr:row>
      <xdr:rowOff>333375</xdr:rowOff>
    </xdr:from>
    <xdr:to>
      <xdr:col>36</xdr:col>
      <xdr:colOff>159137</xdr:colOff>
      <xdr:row>57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EAFCA9-D98C-4C4B-9B1C-E928C0E1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4" y="333375"/>
          <a:ext cx="14970513" cy="11430000"/>
        </a:xfrm>
        <a:prstGeom prst="rect">
          <a:avLst/>
        </a:prstGeom>
      </xdr:spPr>
    </xdr:pic>
    <xdr:clientData/>
  </xdr:twoCellAnchor>
  <xdr:twoCellAnchor>
    <xdr:from>
      <xdr:col>22</xdr:col>
      <xdr:colOff>152400</xdr:colOff>
      <xdr:row>18</xdr:row>
      <xdr:rowOff>161925</xdr:rowOff>
    </xdr:from>
    <xdr:to>
      <xdr:col>23</xdr:col>
      <xdr:colOff>85725</xdr:colOff>
      <xdr:row>19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5D55BC1-9432-49A2-854B-DBEBCDA608CC}"/>
            </a:ext>
          </a:extLst>
        </xdr:cNvPr>
        <xdr:cNvSpPr/>
      </xdr:nvSpPr>
      <xdr:spPr>
        <a:xfrm>
          <a:off x="15725775" y="40862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390525</xdr:colOff>
      <xdr:row>18</xdr:row>
      <xdr:rowOff>180975</xdr:rowOff>
    </xdr:from>
    <xdr:to>
      <xdr:col>26</xdr:col>
      <xdr:colOff>323850</xdr:colOff>
      <xdr:row>19</xdr:row>
      <xdr:rowOff>190500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0E71796-8BFC-4440-B49F-B325FAFB8BD0}"/>
            </a:ext>
          </a:extLst>
        </xdr:cNvPr>
        <xdr:cNvSpPr/>
      </xdr:nvSpPr>
      <xdr:spPr>
        <a:xfrm>
          <a:off x="17735550" y="41052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390525</xdr:colOff>
      <xdr:row>18</xdr:row>
      <xdr:rowOff>180975</xdr:rowOff>
    </xdr:from>
    <xdr:to>
      <xdr:col>25</xdr:col>
      <xdr:colOff>323850</xdr:colOff>
      <xdr:row>19</xdr:row>
      <xdr:rowOff>190500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382F9F7-BAA1-4806-808A-C69DBDD82B70}"/>
            </a:ext>
          </a:extLst>
        </xdr:cNvPr>
        <xdr:cNvSpPr/>
      </xdr:nvSpPr>
      <xdr:spPr>
        <a:xfrm>
          <a:off x="17145000" y="41052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323850</xdr:colOff>
      <xdr:row>15</xdr:row>
      <xdr:rowOff>19050</xdr:rowOff>
    </xdr:from>
    <xdr:to>
      <xdr:col>25</xdr:col>
      <xdr:colOff>257175</xdr:colOff>
      <xdr:row>16</xdr:row>
      <xdr:rowOff>28575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950F8CBD-6D00-438B-AAFC-D4AD6CF2070A}"/>
            </a:ext>
          </a:extLst>
        </xdr:cNvPr>
        <xdr:cNvSpPr/>
      </xdr:nvSpPr>
      <xdr:spPr>
        <a:xfrm>
          <a:off x="17078325" y="33432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495300</xdr:colOff>
      <xdr:row>15</xdr:row>
      <xdr:rowOff>95250</xdr:rowOff>
    </xdr:from>
    <xdr:to>
      <xdr:col>32</xdr:col>
      <xdr:colOff>428625</xdr:colOff>
      <xdr:row>16</xdr:row>
      <xdr:rowOff>104775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6E96ED14-FB41-426E-8512-0F9BC45B38B2}"/>
            </a:ext>
          </a:extLst>
        </xdr:cNvPr>
        <xdr:cNvSpPr/>
      </xdr:nvSpPr>
      <xdr:spPr>
        <a:xfrm>
          <a:off x="21383625" y="34194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104775</xdr:colOff>
      <xdr:row>33</xdr:row>
      <xdr:rowOff>142875</xdr:rowOff>
    </xdr:from>
    <xdr:to>
      <xdr:col>29</xdr:col>
      <xdr:colOff>38100</xdr:colOff>
      <xdr:row>34</xdr:row>
      <xdr:rowOff>152400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C382DD26-F0AF-438C-9859-912232121916}"/>
            </a:ext>
          </a:extLst>
        </xdr:cNvPr>
        <xdr:cNvSpPr/>
      </xdr:nvSpPr>
      <xdr:spPr>
        <a:xfrm>
          <a:off x="19221450" y="70675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9525</xdr:colOff>
      <xdr:row>39</xdr:row>
      <xdr:rowOff>114300</xdr:rowOff>
    </xdr:from>
    <xdr:to>
      <xdr:col>28</xdr:col>
      <xdr:colOff>533400</xdr:colOff>
      <xdr:row>40</xdr:row>
      <xdr:rowOff>123825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67F1CA2C-C764-43D0-9760-FA08A534539C}"/>
            </a:ext>
          </a:extLst>
        </xdr:cNvPr>
        <xdr:cNvSpPr/>
      </xdr:nvSpPr>
      <xdr:spPr>
        <a:xfrm>
          <a:off x="19126200" y="82391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552450</xdr:colOff>
      <xdr:row>39</xdr:row>
      <xdr:rowOff>123825</xdr:rowOff>
    </xdr:from>
    <xdr:to>
      <xdr:col>27</xdr:col>
      <xdr:colOff>485775</xdr:colOff>
      <xdr:row>40</xdr:row>
      <xdr:rowOff>133350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FAC9502D-71F4-4D3F-A4BA-343BC72A7DCF}"/>
            </a:ext>
          </a:extLst>
        </xdr:cNvPr>
        <xdr:cNvSpPr/>
      </xdr:nvSpPr>
      <xdr:spPr>
        <a:xfrm>
          <a:off x="18488025" y="82486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457200</xdr:colOff>
      <xdr:row>33</xdr:row>
      <xdr:rowOff>133350</xdr:rowOff>
    </xdr:from>
    <xdr:to>
      <xdr:col>27</xdr:col>
      <xdr:colOff>390525</xdr:colOff>
      <xdr:row>34</xdr:row>
      <xdr:rowOff>142875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5863FA4D-0703-41B4-9E47-FE3DCC00FA9F}"/>
            </a:ext>
          </a:extLst>
        </xdr:cNvPr>
        <xdr:cNvSpPr/>
      </xdr:nvSpPr>
      <xdr:spPr>
        <a:xfrm>
          <a:off x="18392775" y="70580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428625</xdr:colOff>
      <xdr:row>33</xdr:row>
      <xdr:rowOff>133350</xdr:rowOff>
    </xdr:from>
    <xdr:to>
      <xdr:col>26</xdr:col>
      <xdr:colOff>361950</xdr:colOff>
      <xdr:row>34</xdr:row>
      <xdr:rowOff>142875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53A7FD24-54B3-47E8-964C-AD4F6EC5913C}"/>
            </a:ext>
          </a:extLst>
        </xdr:cNvPr>
        <xdr:cNvSpPr/>
      </xdr:nvSpPr>
      <xdr:spPr>
        <a:xfrm>
          <a:off x="17773650" y="70580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361950</xdr:colOff>
      <xdr:row>39</xdr:row>
      <xdr:rowOff>114300</xdr:rowOff>
    </xdr:from>
    <xdr:to>
      <xdr:col>26</xdr:col>
      <xdr:colOff>295275</xdr:colOff>
      <xdr:row>40</xdr:row>
      <xdr:rowOff>123825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320ABEC1-AAFA-4474-9694-3C85144A1A39}"/>
            </a:ext>
          </a:extLst>
        </xdr:cNvPr>
        <xdr:cNvSpPr/>
      </xdr:nvSpPr>
      <xdr:spPr>
        <a:xfrm>
          <a:off x="17706975" y="82391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371475</xdr:colOff>
      <xdr:row>39</xdr:row>
      <xdr:rowOff>133350</xdr:rowOff>
    </xdr:from>
    <xdr:to>
      <xdr:col>25</xdr:col>
      <xdr:colOff>304800</xdr:colOff>
      <xdr:row>40</xdr:row>
      <xdr:rowOff>142875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77BD13F4-F6D5-448B-9469-C2DF26A384B3}"/>
            </a:ext>
          </a:extLst>
        </xdr:cNvPr>
        <xdr:cNvSpPr/>
      </xdr:nvSpPr>
      <xdr:spPr>
        <a:xfrm>
          <a:off x="17125950" y="82581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314325</xdr:colOff>
      <xdr:row>33</xdr:row>
      <xdr:rowOff>123825</xdr:rowOff>
    </xdr:from>
    <xdr:to>
      <xdr:col>25</xdr:col>
      <xdr:colOff>247650</xdr:colOff>
      <xdr:row>34</xdr:row>
      <xdr:rowOff>133350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1ADC3987-2FEA-4972-8040-8076F9140AF5}"/>
            </a:ext>
          </a:extLst>
        </xdr:cNvPr>
        <xdr:cNvSpPr/>
      </xdr:nvSpPr>
      <xdr:spPr>
        <a:xfrm>
          <a:off x="17068800" y="70485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22</xdr:col>
      <xdr:colOff>57150</xdr:colOff>
      <xdr:row>39</xdr:row>
      <xdr:rowOff>114300</xdr:rowOff>
    </xdr:from>
    <xdr:to>
      <xdr:col>22</xdr:col>
      <xdr:colOff>581025</xdr:colOff>
      <xdr:row>40</xdr:row>
      <xdr:rowOff>123825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1854A5EE-9DE4-4E13-98A5-B2FC097DB822}"/>
            </a:ext>
          </a:extLst>
        </xdr:cNvPr>
        <xdr:cNvSpPr/>
      </xdr:nvSpPr>
      <xdr:spPr>
        <a:xfrm>
          <a:off x="13973175" y="82391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19</xdr:col>
      <xdr:colOff>466725</xdr:colOff>
      <xdr:row>39</xdr:row>
      <xdr:rowOff>133350</xdr:rowOff>
    </xdr:from>
    <xdr:to>
      <xdr:col>20</xdr:col>
      <xdr:colOff>400050</xdr:colOff>
      <xdr:row>40</xdr:row>
      <xdr:rowOff>142875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3741423B-3157-4747-A1A0-A202B79C2469}"/>
            </a:ext>
          </a:extLst>
        </xdr:cNvPr>
        <xdr:cNvSpPr/>
      </xdr:nvSpPr>
      <xdr:spPr>
        <a:xfrm>
          <a:off x="14268450" y="82581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17</xdr:col>
      <xdr:colOff>152400</xdr:colOff>
      <xdr:row>33</xdr:row>
      <xdr:rowOff>66675</xdr:rowOff>
    </xdr:from>
    <xdr:to>
      <xdr:col>18</xdr:col>
      <xdr:colOff>85725</xdr:colOff>
      <xdr:row>34</xdr:row>
      <xdr:rowOff>76200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EBEADB17-8E81-4518-AF90-1D964E246BE1}"/>
            </a:ext>
          </a:extLst>
        </xdr:cNvPr>
        <xdr:cNvSpPr/>
      </xdr:nvSpPr>
      <xdr:spPr>
        <a:xfrm>
          <a:off x="11468100" y="69913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18</xdr:col>
      <xdr:colOff>257175</xdr:colOff>
      <xdr:row>39</xdr:row>
      <xdr:rowOff>133350</xdr:rowOff>
    </xdr:from>
    <xdr:to>
      <xdr:col>19</xdr:col>
      <xdr:colOff>190500</xdr:colOff>
      <xdr:row>40</xdr:row>
      <xdr:rowOff>142875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33216A0F-6A7E-4D1D-899D-0E00C7DFEE7B}"/>
            </a:ext>
          </a:extLst>
        </xdr:cNvPr>
        <xdr:cNvSpPr/>
      </xdr:nvSpPr>
      <xdr:spPr>
        <a:xfrm>
          <a:off x="13468350" y="82581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17</xdr:col>
      <xdr:colOff>266700</xdr:colOff>
      <xdr:row>39</xdr:row>
      <xdr:rowOff>133350</xdr:rowOff>
    </xdr:from>
    <xdr:to>
      <xdr:col>18</xdr:col>
      <xdr:colOff>200025</xdr:colOff>
      <xdr:row>40</xdr:row>
      <xdr:rowOff>142875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8916523-0BC8-42C4-B5C9-7AC1A10B85B7}"/>
            </a:ext>
          </a:extLst>
        </xdr:cNvPr>
        <xdr:cNvSpPr/>
      </xdr:nvSpPr>
      <xdr:spPr>
        <a:xfrm>
          <a:off x="12887325" y="82581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161925</xdr:colOff>
      <xdr:row>15</xdr:row>
      <xdr:rowOff>28575</xdr:rowOff>
    </xdr:from>
    <xdr:to>
      <xdr:col>24</xdr:col>
      <xdr:colOff>95250</xdr:colOff>
      <xdr:row>16</xdr:row>
      <xdr:rowOff>38100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41C417E-4B5C-4BF6-BFA2-0196534897CC}"/>
            </a:ext>
          </a:extLst>
        </xdr:cNvPr>
        <xdr:cNvSpPr/>
      </xdr:nvSpPr>
      <xdr:spPr>
        <a:xfrm>
          <a:off x="16325850" y="33528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438150</xdr:colOff>
      <xdr:row>15</xdr:row>
      <xdr:rowOff>38100</xdr:rowOff>
    </xdr:from>
    <xdr:to>
      <xdr:col>26</xdr:col>
      <xdr:colOff>371475</xdr:colOff>
      <xdr:row>16</xdr:row>
      <xdr:rowOff>47625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882C335-1417-41E7-B0E8-C5457D00F161}"/>
            </a:ext>
          </a:extLst>
        </xdr:cNvPr>
        <xdr:cNvSpPr/>
      </xdr:nvSpPr>
      <xdr:spPr>
        <a:xfrm>
          <a:off x="17783175" y="33623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419100</xdr:colOff>
      <xdr:row>16</xdr:row>
      <xdr:rowOff>190500</xdr:rowOff>
    </xdr:from>
    <xdr:to>
      <xdr:col>32</xdr:col>
      <xdr:colOff>352425</xdr:colOff>
      <xdr:row>18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C0089D0C-8198-4E6F-81E2-27FDB75E1249}"/>
            </a:ext>
          </a:extLst>
        </xdr:cNvPr>
        <xdr:cNvSpPr/>
      </xdr:nvSpPr>
      <xdr:spPr>
        <a:xfrm>
          <a:off x="20002500" y="37147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504825</xdr:colOff>
      <xdr:row>22</xdr:row>
      <xdr:rowOff>123825</xdr:rowOff>
    </xdr:from>
    <xdr:to>
      <xdr:col>32</xdr:col>
      <xdr:colOff>438150</xdr:colOff>
      <xdr:row>23</xdr:row>
      <xdr:rowOff>133350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21EC8050-BBD6-4E4D-96AC-FCFEB4C49B75}"/>
            </a:ext>
          </a:extLst>
        </xdr:cNvPr>
        <xdr:cNvSpPr/>
      </xdr:nvSpPr>
      <xdr:spPr>
        <a:xfrm>
          <a:off x="20088225" y="48482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21</xdr:col>
      <xdr:colOff>552450</xdr:colOff>
      <xdr:row>33</xdr:row>
      <xdr:rowOff>104775</xdr:rowOff>
    </xdr:from>
    <xdr:to>
      <xdr:col>22</xdr:col>
      <xdr:colOff>485775</xdr:colOff>
      <xdr:row>34</xdr:row>
      <xdr:rowOff>114300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9D69DD0-3CE9-423C-8A9A-98CD837BFA04}"/>
            </a:ext>
          </a:extLst>
        </xdr:cNvPr>
        <xdr:cNvSpPr/>
      </xdr:nvSpPr>
      <xdr:spPr>
        <a:xfrm>
          <a:off x="14230350" y="70294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20</xdr:col>
      <xdr:colOff>514350</xdr:colOff>
      <xdr:row>33</xdr:row>
      <xdr:rowOff>114300</xdr:rowOff>
    </xdr:from>
    <xdr:to>
      <xdr:col>21</xdr:col>
      <xdr:colOff>447675</xdr:colOff>
      <xdr:row>34</xdr:row>
      <xdr:rowOff>123825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9BA49FC1-B6DE-46CB-8EB1-5FB0249690D1}"/>
            </a:ext>
          </a:extLst>
        </xdr:cNvPr>
        <xdr:cNvSpPr/>
      </xdr:nvSpPr>
      <xdr:spPr>
        <a:xfrm>
          <a:off x="13601700" y="70389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19</xdr:col>
      <xdr:colOff>333375</xdr:colOff>
      <xdr:row>33</xdr:row>
      <xdr:rowOff>152400</xdr:rowOff>
    </xdr:from>
    <xdr:to>
      <xdr:col>20</xdr:col>
      <xdr:colOff>266700</xdr:colOff>
      <xdr:row>34</xdr:row>
      <xdr:rowOff>161925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2DECBBBE-87B8-443D-B742-B786F5F919AC}"/>
            </a:ext>
          </a:extLst>
        </xdr:cNvPr>
        <xdr:cNvSpPr/>
      </xdr:nvSpPr>
      <xdr:spPr>
        <a:xfrm>
          <a:off x="12830175" y="70770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18</xdr:col>
      <xdr:colOff>276225</xdr:colOff>
      <xdr:row>33</xdr:row>
      <xdr:rowOff>123825</xdr:rowOff>
    </xdr:from>
    <xdr:to>
      <xdr:col>19</xdr:col>
      <xdr:colOff>209550</xdr:colOff>
      <xdr:row>34</xdr:row>
      <xdr:rowOff>133350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3236B89E-53B7-4E96-8B61-8F7C554D41BE}"/>
            </a:ext>
          </a:extLst>
        </xdr:cNvPr>
        <xdr:cNvSpPr/>
      </xdr:nvSpPr>
      <xdr:spPr>
        <a:xfrm>
          <a:off x="12182475" y="70485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447675</xdr:colOff>
      <xdr:row>23</xdr:row>
      <xdr:rowOff>180975</xdr:rowOff>
    </xdr:from>
    <xdr:to>
      <xdr:col>32</xdr:col>
      <xdr:colOff>381000</xdr:colOff>
      <xdr:row>24</xdr:row>
      <xdr:rowOff>190500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A4F662F-390D-4338-AD6D-7C017420D14E}"/>
            </a:ext>
          </a:extLst>
        </xdr:cNvPr>
        <xdr:cNvSpPr/>
      </xdr:nvSpPr>
      <xdr:spPr>
        <a:xfrm>
          <a:off x="20031075" y="51054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523875</xdr:colOff>
      <xdr:row>15</xdr:row>
      <xdr:rowOff>19050</xdr:rowOff>
    </xdr:from>
    <xdr:to>
      <xdr:col>27</xdr:col>
      <xdr:colOff>457200</xdr:colOff>
      <xdr:row>16</xdr:row>
      <xdr:rowOff>28575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8FADAC9B-0BC7-4EDC-A4E8-CB28811B58B8}"/>
            </a:ext>
          </a:extLst>
        </xdr:cNvPr>
        <xdr:cNvSpPr/>
      </xdr:nvSpPr>
      <xdr:spPr>
        <a:xfrm>
          <a:off x="17154525" y="33432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561975</xdr:colOff>
      <xdr:row>18</xdr:row>
      <xdr:rowOff>180975</xdr:rowOff>
    </xdr:from>
    <xdr:to>
      <xdr:col>27</xdr:col>
      <xdr:colOff>495300</xdr:colOff>
      <xdr:row>19</xdr:row>
      <xdr:rowOff>190500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E1FBCD17-A4A5-4F0F-937B-921323EAF6AF}"/>
            </a:ext>
          </a:extLst>
        </xdr:cNvPr>
        <xdr:cNvSpPr/>
      </xdr:nvSpPr>
      <xdr:spPr>
        <a:xfrm>
          <a:off x="17192625" y="41052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428625</xdr:colOff>
      <xdr:row>29</xdr:row>
      <xdr:rowOff>104775</xdr:rowOff>
    </xdr:from>
    <xdr:to>
      <xdr:col>32</xdr:col>
      <xdr:colOff>361950</xdr:colOff>
      <xdr:row>30</xdr:row>
      <xdr:rowOff>114300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618CA3AF-F018-4A7C-B3E4-0F81BA6673DC}"/>
            </a:ext>
          </a:extLst>
        </xdr:cNvPr>
        <xdr:cNvSpPr/>
      </xdr:nvSpPr>
      <xdr:spPr>
        <a:xfrm>
          <a:off x="20012025" y="62293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400050</xdr:colOff>
      <xdr:row>30</xdr:row>
      <xdr:rowOff>161925</xdr:rowOff>
    </xdr:from>
    <xdr:to>
      <xdr:col>32</xdr:col>
      <xdr:colOff>333375</xdr:colOff>
      <xdr:row>31</xdr:row>
      <xdr:rowOff>171450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7E1B1087-C2BC-447C-B958-83385533AF7A}"/>
            </a:ext>
          </a:extLst>
        </xdr:cNvPr>
        <xdr:cNvSpPr/>
      </xdr:nvSpPr>
      <xdr:spPr>
        <a:xfrm>
          <a:off x="19983450" y="64865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447675</xdr:colOff>
      <xdr:row>37</xdr:row>
      <xdr:rowOff>171450</xdr:rowOff>
    </xdr:from>
    <xdr:to>
      <xdr:col>32</xdr:col>
      <xdr:colOff>381000</xdr:colOff>
      <xdr:row>38</xdr:row>
      <xdr:rowOff>180975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F9D2D833-811F-4A4B-9D51-1C59B7541A2B}"/>
            </a:ext>
          </a:extLst>
        </xdr:cNvPr>
        <xdr:cNvSpPr/>
      </xdr:nvSpPr>
      <xdr:spPr>
        <a:xfrm>
          <a:off x="20031075" y="78962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114300</xdr:colOff>
      <xdr:row>18</xdr:row>
      <xdr:rowOff>152400</xdr:rowOff>
    </xdr:from>
    <xdr:to>
      <xdr:col>24</xdr:col>
      <xdr:colOff>47625</xdr:colOff>
      <xdr:row>19</xdr:row>
      <xdr:rowOff>161925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D038D71E-482C-4218-841F-D41929F08A49}"/>
            </a:ext>
          </a:extLst>
        </xdr:cNvPr>
        <xdr:cNvSpPr/>
      </xdr:nvSpPr>
      <xdr:spPr>
        <a:xfrm>
          <a:off x="14973300" y="40767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447675</xdr:colOff>
      <xdr:row>43</xdr:row>
      <xdr:rowOff>123825</xdr:rowOff>
    </xdr:from>
    <xdr:to>
      <xdr:col>32</xdr:col>
      <xdr:colOff>381000</xdr:colOff>
      <xdr:row>44</xdr:row>
      <xdr:rowOff>133350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AFA5594B-EB36-448F-AC6C-87986978889A}"/>
            </a:ext>
          </a:extLst>
        </xdr:cNvPr>
        <xdr:cNvSpPr/>
      </xdr:nvSpPr>
      <xdr:spPr>
        <a:xfrm>
          <a:off x="20031075" y="90487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19050</xdr:colOff>
      <xdr:row>37</xdr:row>
      <xdr:rowOff>152400</xdr:rowOff>
    </xdr:from>
    <xdr:to>
      <xdr:col>33</xdr:col>
      <xdr:colOff>542925</xdr:colOff>
      <xdr:row>38</xdr:row>
      <xdr:rowOff>161925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99EC2B55-0264-4215-955E-5755AC3F3D77}"/>
            </a:ext>
          </a:extLst>
        </xdr:cNvPr>
        <xdr:cNvSpPr/>
      </xdr:nvSpPr>
      <xdr:spPr>
        <a:xfrm>
          <a:off x="20783550" y="78771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47625</xdr:colOff>
      <xdr:row>15</xdr:row>
      <xdr:rowOff>28575</xdr:rowOff>
    </xdr:from>
    <xdr:to>
      <xdr:col>28</xdr:col>
      <xdr:colOff>571500</xdr:colOff>
      <xdr:row>16</xdr:row>
      <xdr:rowOff>38100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6F8A4162-0FE9-488C-B271-1F19C6BA45E6}"/>
            </a:ext>
          </a:extLst>
        </xdr:cNvPr>
        <xdr:cNvSpPr/>
      </xdr:nvSpPr>
      <xdr:spPr>
        <a:xfrm>
          <a:off x="17859375" y="33528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161925</xdr:colOff>
      <xdr:row>33</xdr:row>
      <xdr:rowOff>85725</xdr:rowOff>
    </xdr:from>
    <xdr:to>
      <xdr:col>24</xdr:col>
      <xdr:colOff>95250</xdr:colOff>
      <xdr:row>34</xdr:row>
      <xdr:rowOff>95250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899BBAAF-5333-44CC-AFA6-0821983267A3}"/>
            </a:ext>
          </a:extLst>
        </xdr:cNvPr>
        <xdr:cNvSpPr/>
      </xdr:nvSpPr>
      <xdr:spPr>
        <a:xfrm>
          <a:off x="15020925" y="70104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20</xdr:col>
      <xdr:colOff>453390</xdr:colOff>
      <xdr:row>39</xdr:row>
      <xdr:rowOff>112395</xdr:rowOff>
    </xdr:from>
    <xdr:to>
      <xdr:col>21</xdr:col>
      <xdr:colOff>386715</xdr:colOff>
      <xdr:row>40</xdr:row>
      <xdr:rowOff>121920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id="{C257813B-F9A4-482F-92BA-DF4B6E5ED9B0}"/>
            </a:ext>
          </a:extLst>
        </xdr:cNvPr>
        <xdr:cNvSpPr/>
      </xdr:nvSpPr>
      <xdr:spPr>
        <a:xfrm>
          <a:off x="13933170" y="815911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36195</xdr:colOff>
      <xdr:row>23</xdr:row>
      <xdr:rowOff>167640</xdr:rowOff>
    </xdr:from>
    <xdr:to>
      <xdr:col>33</xdr:col>
      <xdr:colOff>579120</xdr:colOff>
      <xdr:row>24</xdr:row>
      <xdr:rowOff>177165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AB157C83-1EBD-49D6-A1DB-B3E25864AC23}"/>
            </a:ext>
          </a:extLst>
        </xdr:cNvPr>
        <xdr:cNvSpPr/>
      </xdr:nvSpPr>
      <xdr:spPr>
        <a:xfrm>
          <a:off x="21440775" y="5044440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49530</xdr:colOff>
      <xdr:row>30</xdr:row>
      <xdr:rowOff>169545</xdr:rowOff>
    </xdr:from>
    <xdr:to>
      <xdr:col>33</xdr:col>
      <xdr:colOff>592455</xdr:colOff>
      <xdr:row>31</xdr:row>
      <xdr:rowOff>179070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B7A92D2D-3319-4C00-AAD7-F390E3E61ECF}"/>
            </a:ext>
          </a:extLst>
        </xdr:cNvPr>
        <xdr:cNvSpPr/>
      </xdr:nvSpPr>
      <xdr:spPr>
        <a:xfrm>
          <a:off x="21454110" y="643318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76200</xdr:colOff>
      <xdr:row>17</xdr:row>
      <xdr:rowOff>11430</xdr:rowOff>
    </xdr:from>
    <xdr:to>
      <xdr:col>34</xdr:col>
      <xdr:colOff>9525</xdr:colOff>
      <xdr:row>18</xdr:row>
      <xdr:rowOff>19050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2F6DFEC-FA52-4A38-8E99-1281078E185A}"/>
            </a:ext>
          </a:extLst>
        </xdr:cNvPr>
        <xdr:cNvSpPr/>
      </xdr:nvSpPr>
      <xdr:spPr>
        <a:xfrm>
          <a:off x="21480780" y="3699510"/>
          <a:ext cx="542925" cy="20574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59055</xdr:colOff>
      <xdr:row>43</xdr:row>
      <xdr:rowOff>125730</xdr:rowOff>
    </xdr:from>
    <xdr:to>
      <xdr:col>33</xdr:col>
      <xdr:colOff>601980</xdr:colOff>
      <xdr:row>44</xdr:row>
      <xdr:rowOff>135255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A75905CC-B353-4760-9730-4496401FEB74}"/>
            </a:ext>
          </a:extLst>
        </xdr:cNvPr>
        <xdr:cNvSpPr/>
      </xdr:nvSpPr>
      <xdr:spPr>
        <a:xfrm>
          <a:off x="21463635" y="8964930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32</xdr:col>
      <xdr:colOff>584835</xdr:colOff>
      <xdr:row>10</xdr:row>
      <xdr:rowOff>30480</xdr:rowOff>
    </xdr:from>
    <xdr:to>
      <xdr:col>33</xdr:col>
      <xdr:colOff>499110</xdr:colOff>
      <xdr:row>11</xdr:row>
      <xdr:rowOff>40005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9A696F5A-632A-4344-97A0-D9349F964D02}"/>
            </a:ext>
          </a:extLst>
        </xdr:cNvPr>
        <xdr:cNvSpPr/>
      </xdr:nvSpPr>
      <xdr:spPr>
        <a:xfrm>
          <a:off x="21379815" y="2331720"/>
          <a:ext cx="52387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22</xdr:col>
      <xdr:colOff>3810</xdr:colOff>
      <xdr:row>15</xdr:row>
      <xdr:rowOff>22860</xdr:rowOff>
    </xdr:from>
    <xdr:to>
      <xdr:col>22</xdr:col>
      <xdr:colOff>546735</xdr:colOff>
      <xdr:row>16</xdr:row>
      <xdr:rowOff>32385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3A156BFF-2B21-42CD-83D8-06E7D1D02DAA}"/>
            </a:ext>
          </a:extLst>
        </xdr:cNvPr>
        <xdr:cNvSpPr/>
      </xdr:nvSpPr>
      <xdr:spPr>
        <a:xfrm>
          <a:off x="14702790" y="3314700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1905</xdr:colOff>
      <xdr:row>18</xdr:row>
      <xdr:rowOff>180975</xdr:rowOff>
    </xdr:from>
    <xdr:to>
      <xdr:col>28</xdr:col>
      <xdr:colOff>544830</xdr:colOff>
      <xdr:row>19</xdr:row>
      <xdr:rowOff>190500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FA9CE77A-BB2F-48DE-A81A-A461E4DE81B2}"/>
            </a:ext>
          </a:extLst>
        </xdr:cNvPr>
        <xdr:cNvSpPr/>
      </xdr:nvSpPr>
      <xdr:spPr>
        <a:xfrm>
          <a:off x="18358485" y="406717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20482</xdr:colOff>
      <xdr:row>1</xdr:row>
      <xdr:rowOff>215080</xdr:rowOff>
    </xdr:from>
    <xdr:to>
      <xdr:col>35</xdr:col>
      <xdr:colOff>258385</xdr:colOff>
      <xdr:row>57</xdr:row>
      <xdr:rowOff>153629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E06F54-7A21-49F1-8392-1906447C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143" y="481370"/>
          <a:ext cx="14494677" cy="11440243"/>
        </a:xfrm>
        <a:prstGeom prst="rect">
          <a:avLst/>
        </a:prstGeom>
      </xdr:spPr>
    </xdr:pic>
    <xdr:clientData/>
  </xdr:twoCellAnchor>
  <xdr:twoCellAnchor>
    <xdr:from>
      <xdr:col>31</xdr:col>
      <xdr:colOff>107745</xdr:colOff>
      <xdr:row>17</xdr:row>
      <xdr:rowOff>148712</xdr:rowOff>
    </xdr:from>
    <xdr:to>
      <xdr:col>32</xdr:col>
      <xdr:colOff>37587</xdr:colOff>
      <xdr:row>18</xdr:row>
      <xdr:rowOff>153423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86E4F29-D2F5-40BC-8288-3F303711FDB3}"/>
            </a:ext>
          </a:extLst>
        </xdr:cNvPr>
        <xdr:cNvSpPr/>
      </xdr:nvSpPr>
      <xdr:spPr>
        <a:xfrm>
          <a:off x="19260164" y="3723147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157726</xdr:colOff>
      <xdr:row>19</xdr:row>
      <xdr:rowOff>65546</xdr:rowOff>
    </xdr:from>
    <xdr:to>
      <xdr:col>32</xdr:col>
      <xdr:colOff>87568</xdr:colOff>
      <xdr:row>20</xdr:row>
      <xdr:rowOff>70257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E809CEB-9F1D-46C2-AC85-9F89CC304888}"/>
            </a:ext>
          </a:extLst>
        </xdr:cNvPr>
        <xdr:cNvSpPr/>
      </xdr:nvSpPr>
      <xdr:spPr>
        <a:xfrm>
          <a:off x="19310145" y="4049659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136013</xdr:colOff>
      <xdr:row>24</xdr:row>
      <xdr:rowOff>156495</xdr:rowOff>
    </xdr:from>
    <xdr:to>
      <xdr:col>32</xdr:col>
      <xdr:colOff>65855</xdr:colOff>
      <xdr:row>25</xdr:row>
      <xdr:rowOff>161206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172D1C-1555-4CD0-8B24-99CE93458745}"/>
            </a:ext>
          </a:extLst>
        </xdr:cNvPr>
        <xdr:cNvSpPr/>
      </xdr:nvSpPr>
      <xdr:spPr>
        <a:xfrm>
          <a:off x="19288432" y="516480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114300</xdr:colOff>
      <xdr:row>26</xdr:row>
      <xdr:rowOff>32363</xdr:rowOff>
    </xdr:from>
    <xdr:to>
      <xdr:col>32</xdr:col>
      <xdr:colOff>44142</xdr:colOff>
      <xdr:row>27</xdr:row>
      <xdr:rowOff>37074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49EC0F5-0515-4F93-90B1-EF59321DC7FB}"/>
            </a:ext>
          </a:extLst>
        </xdr:cNvPr>
        <xdr:cNvSpPr/>
      </xdr:nvSpPr>
      <xdr:spPr>
        <a:xfrm>
          <a:off x="19266719" y="5450347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133555</xdr:colOff>
      <xdr:row>45</xdr:row>
      <xdr:rowOff>61860</xdr:rowOff>
    </xdr:from>
    <xdr:to>
      <xdr:col>32</xdr:col>
      <xdr:colOff>63397</xdr:colOff>
      <xdr:row>46</xdr:row>
      <xdr:rowOff>66571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8D9518DE-215B-4915-907A-5B769FCE45F0}"/>
            </a:ext>
          </a:extLst>
        </xdr:cNvPr>
        <xdr:cNvSpPr/>
      </xdr:nvSpPr>
      <xdr:spPr>
        <a:xfrm>
          <a:off x="19285974" y="9371779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27</xdr:col>
      <xdr:colOff>255229</xdr:colOff>
      <xdr:row>35</xdr:row>
      <xdr:rowOff>132324</xdr:rowOff>
    </xdr:from>
    <xdr:to>
      <xdr:col>28</xdr:col>
      <xdr:colOff>185071</xdr:colOff>
      <xdr:row>36</xdr:row>
      <xdr:rowOff>137035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C1A62DDD-CE65-43DE-ADE5-2257CFD6FC09}"/>
            </a:ext>
          </a:extLst>
        </xdr:cNvPr>
        <xdr:cNvSpPr/>
      </xdr:nvSpPr>
      <xdr:spPr>
        <a:xfrm>
          <a:off x="17031519" y="739385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6964</xdr:colOff>
      <xdr:row>35</xdr:row>
      <xdr:rowOff>119624</xdr:rowOff>
    </xdr:from>
    <xdr:to>
      <xdr:col>25</xdr:col>
      <xdr:colOff>530839</xdr:colOff>
      <xdr:row>36</xdr:row>
      <xdr:rowOff>124335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27212A8-A9E8-4C2A-AE04-B65C7FD264B3}"/>
            </a:ext>
          </a:extLst>
        </xdr:cNvPr>
        <xdr:cNvSpPr/>
      </xdr:nvSpPr>
      <xdr:spPr>
        <a:xfrm>
          <a:off x="15595190" y="738115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17</xdr:col>
      <xdr:colOff>547328</xdr:colOff>
      <xdr:row>35</xdr:row>
      <xdr:rowOff>137649</xdr:rowOff>
    </xdr:from>
    <xdr:to>
      <xdr:col>18</xdr:col>
      <xdr:colOff>477171</xdr:colOff>
      <xdr:row>36</xdr:row>
      <xdr:rowOff>142360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C7B13F2B-A88B-4880-887A-2361F5183A60}"/>
            </a:ext>
          </a:extLst>
        </xdr:cNvPr>
        <xdr:cNvSpPr/>
      </xdr:nvSpPr>
      <xdr:spPr>
        <a:xfrm>
          <a:off x="11383296" y="739918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537087</xdr:colOff>
      <xdr:row>41</xdr:row>
      <xdr:rowOff>65955</xdr:rowOff>
    </xdr:from>
    <xdr:to>
      <xdr:col>25</xdr:col>
      <xdr:colOff>466930</xdr:colOff>
      <xdr:row>42</xdr:row>
      <xdr:rowOff>70667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B7EA979E-EF24-4413-8E33-BB6D16827F77}"/>
            </a:ext>
          </a:extLst>
        </xdr:cNvPr>
        <xdr:cNvSpPr/>
      </xdr:nvSpPr>
      <xdr:spPr>
        <a:xfrm>
          <a:off x="15531281" y="855652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143798</xdr:colOff>
      <xdr:row>39</xdr:row>
      <xdr:rowOff>123311</xdr:rowOff>
    </xdr:from>
    <xdr:to>
      <xdr:col>32</xdr:col>
      <xdr:colOff>73640</xdr:colOff>
      <xdr:row>40</xdr:row>
      <xdr:rowOff>128022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93E86EAE-9ABE-4419-B55A-287FF2E0A758}"/>
            </a:ext>
          </a:extLst>
        </xdr:cNvPr>
        <xdr:cNvSpPr/>
      </xdr:nvSpPr>
      <xdr:spPr>
        <a:xfrm>
          <a:off x="19757104" y="8204198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132327</xdr:colOff>
      <xdr:row>38</xdr:row>
      <xdr:rowOff>29905</xdr:rowOff>
    </xdr:from>
    <xdr:to>
      <xdr:col>32</xdr:col>
      <xdr:colOff>62169</xdr:colOff>
      <xdr:row>39</xdr:row>
      <xdr:rowOff>34616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14FB77B8-7F89-439B-8C51-2D807AB187D8}"/>
            </a:ext>
          </a:extLst>
        </xdr:cNvPr>
        <xdr:cNvSpPr/>
      </xdr:nvSpPr>
      <xdr:spPr>
        <a:xfrm>
          <a:off x="19745633" y="7905953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79888</xdr:colOff>
      <xdr:row>32</xdr:row>
      <xdr:rowOff>172063</xdr:rowOff>
    </xdr:from>
    <xdr:to>
      <xdr:col>32</xdr:col>
      <xdr:colOff>9730</xdr:colOff>
      <xdr:row>33</xdr:row>
      <xdr:rowOff>176774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3F17EF3B-C080-4265-BCC3-BC19A8EC1F3A}"/>
            </a:ext>
          </a:extLst>
        </xdr:cNvPr>
        <xdr:cNvSpPr/>
      </xdr:nvSpPr>
      <xdr:spPr>
        <a:xfrm>
          <a:off x="19693194" y="6819079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32</xdr:col>
      <xdr:colOff>345768</xdr:colOff>
      <xdr:row>12</xdr:row>
      <xdr:rowOff>110202</xdr:rowOff>
    </xdr:from>
    <xdr:to>
      <xdr:col>33</xdr:col>
      <xdr:colOff>275611</xdr:colOff>
      <xdr:row>13</xdr:row>
      <xdr:rowOff>114913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475F03C4-E70D-4AAD-A184-737FD1203FE2}"/>
            </a:ext>
          </a:extLst>
        </xdr:cNvPr>
        <xdr:cNvSpPr/>
      </xdr:nvSpPr>
      <xdr:spPr>
        <a:xfrm>
          <a:off x="20553107" y="2660444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16</xdr:col>
      <xdr:colOff>414182</xdr:colOff>
      <xdr:row>35</xdr:row>
      <xdr:rowOff>137649</xdr:rowOff>
    </xdr:from>
    <xdr:to>
      <xdr:col>17</xdr:col>
      <xdr:colOff>344025</xdr:colOff>
      <xdr:row>36</xdr:row>
      <xdr:rowOff>142360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5245A9CD-CC0E-464F-9E57-D5C3D4B28605}"/>
            </a:ext>
          </a:extLst>
        </xdr:cNvPr>
        <xdr:cNvSpPr/>
      </xdr:nvSpPr>
      <xdr:spPr>
        <a:xfrm>
          <a:off x="11117005" y="739918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58175</xdr:colOff>
      <xdr:row>31</xdr:row>
      <xdr:rowOff>99141</xdr:rowOff>
    </xdr:from>
    <xdr:to>
      <xdr:col>31</xdr:col>
      <xdr:colOff>582050</xdr:colOff>
      <xdr:row>32</xdr:row>
      <xdr:rowOff>103852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A75336FD-4927-4AB7-AB5C-8A10F01AE2F7}"/>
            </a:ext>
          </a:extLst>
        </xdr:cNvPr>
        <xdr:cNvSpPr/>
      </xdr:nvSpPr>
      <xdr:spPr>
        <a:xfrm>
          <a:off x="19671481" y="6541318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21</xdr:col>
      <xdr:colOff>285545</xdr:colOff>
      <xdr:row>15</xdr:row>
      <xdr:rowOff>90948</xdr:rowOff>
    </xdr:from>
    <xdr:to>
      <xdr:col>22</xdr:col>
      <xdr:colOff>215388</xdr:colOff>
      <xdr:row>16</xdr:row>
      <xdr:rowOff>95659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DF7FE3DB-236A-4C4C-B844-1EE535A0FF31}"/>
            </a:ext>
          </a:extLst>
        </xdr:cNvPr>
        <xdr:cNvSpPr/>
      </xdr:nvSpPr>
      <xdr:spPr>
        <a:xfrm>
          <a:off x="13958529" y="325570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27</xdr:col>
      <xdr:colOff>295787</xdr:colOff>
      <xdr:row>15</xdr:row>
      <xdr:rowOff>80706</xdr:rowOff>
    </xdr:from>
    <xdr:to>
      <xdr:col>28</xdr:col>
      <xdr:colOff>225629</xdr:colOff>
      <xdr:row>16</xdr:row>
      <xdr:rowOff>85417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67373B38-511C-4EF9-BE44-5148E0295726}"/>
            </a:ext>
          </a:extLst>
        </xdr:cNvPr>
        <xdr:cNvSpPr/>
      </xdr:nvSpPr>
      <xdr:spPr>
        <a:xfrm>
          <a:off x="17532964" y="3245464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547330</xdr:colOff>
      <xdr:row>41</xdr:row>
      <xdr:rowOff>45471</xdr:rowOff>
    </xdr:from>
    <xdr:to>
      <xdr:col>24</xdr:col>
      <xdr:colOff>477172</xdr:colOff>
      <xdr:row>42</xdr:row>
      <xdr:rowOff>50183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3BCEFCC4-FC58-46F0-8953-7046BA4716DC}"/>
            </a:ext>
          </a:extLst>
        </xdr:cNvPr>
        <xdr:cNvSpPr/>
      </xdr:nvSpPr>
      <xdr:spPr>
        <a:xfrm>
          <a:off x="15408378" y="853603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19</xdr:col>
      <xdr:colOff>126182</xdr:colOff>
      <xdr:row>41</xdr:row>
      <xdr:rowOff>74968</xdr:rowOff>
    </xdr:from>
    <xdr:to>
      <xdr:col>20</xdr:col>
      <xdr:colOff>56024</xdr:colOff>
      <xdr:row>42</xdr:row>
      <xdr:rowOff>79680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4636B562-D57C-4E15-943A-AF1E09039FC7}"/>
            </a:ext>
          </a:extLst>
        </xdr:cNvPr>
        <xdr:cNvSpPr/>
      </xdr:nvSpPr>
      <xdr:spPr>
        <a:xfrm>
          <a:off x="12611101" y="8565533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269157</xdr:colOff>
      <xdr:row>21</xdr:row>
      <xdr:rowOff>47933</xdr:rowOff>
    </xdr:from>
    <xdr:to>
      <xdr:col>27</xdr:col>
      <xdr:colOff>199000</xdr:colOff>
      <xdr:row>22</xdr:row>
      <xdr:rowOff>52644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4D28631D-50F9-4B1C-A5F8-22721FC57A70}"/>
            </a:ext>
          </a:extLst>
        </xdr:cNvPr>
        <xdr:cNvSpPr/>
      </xdr:nvSpPr>
      <xdr:spPr>
        <a:xfrm>
          <a:off x="17319931" y="4283998"/>
          <a:ext cx="536166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27</xdr:col>
      <xdr:colOff>233105</xdr:colOff>
      <xdr:row>21</xdr:row>
      <xdr:rowOff>44655</xdr:rowOff>
    </xdr:from>
    <xdr:to>
      <xdr:col>28</xdr:col>
      <xdr:colOff>162949</xdr:colOff>
      <xdr:row>22</xdr:row>
      <xdr:rowOff>49366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C2D6861-E9BD-4105-8F1E-D4FCB0A2E684}"/>
            </a:ext>
          </a:extLst>
        </xdr:cNvPr>
        <xdr:cNvSpPr/>
      </xdr:nvSpPr>
      <xdr:spPr>
        <a:xfrm>
          <a:off x="17890202" y="4280720"/>
          <a:ext cx="536166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13109</xdr:colOff>
      <xdr:row>21</xdr:row>
      <xdr:rowOff>27448</xdr:rowOff>
    </xdr:from>
    <xdr:to>
      <xdr:col>24</xdr:col>
      <xdr:colOff>549275</xdr:colOff>
      <xdr:row>22</xdr:row>
      <xdr:rowOff>32159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56C7BF26-E4B3-46CB-BA3B-7D40BDFE9938}"/>
            </a:ext>
          </a:extLst>
        </xdr:cNvPr>
        <xdr:cNvSpPr/>
      </xdr:nvSpPr>
      <xdr:spPr>
        <a:xfrm>
          <a:off x="15851238" y="4263513"/>
          <a:ext cx="536166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583380</xdr:colOff>
      <xdr:row>21</xdr:row>
      <xdr:rowOff>15977</xdr:rowOff>
    </xdr:from>
    <xdr:to>
      <xdr:col>25</xdr:col>
      <xdr:colOff>513223</xdr:colOff>
      <xdr:row>22</xdr:row>
      <xdr:rowOff>20688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A29079AB-7D45-40E3-8166-7BF57620A97A}"/>
            </a:ext>
          </a:extLst>
        </xdr:cNvPr>
        <xdr:cNvSpPr/>
      </xdr:nvSpPr>
      <xdr:spPr>
        <a:xfrm>
          <a:off x="16421509" y="4252042"/>
          <a:ext cx="536166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28267</xdr:colOff>
      <xdr:row>15</xdr:row>
      <xdr:rowOff>71282</xdr:rowOff>
    </xdr:from>
    <xdr:to>
      <xdr:col>25</xdr:col>
      <xdr:colOff>564431</xdr:colOff>
      <xdr:row>16</xdr:row>
      <xdr:rowOff>75993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F77E39DF-57CE-43CD-813B-73EFDBFD1659}"/>
            </a:ext>
          </a:extLst>
        </xdr:cNvPr>
        <xdr:cNvSpPr/>
      </xdr:nvSpPr>
      <xdr:spPr>
        <a:xfrm>
          <a:off x="16472719" y="3127476"/>
          <a:ext cx="536164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541184</xdr:colOff>
      <xdr:row>15</xdr:row>
      <xdr:rowOff>92586</xdr:rowOff>
    </xdr:from>
    <xdr:to>
      <xdr:col>24</xdr:col>
      <xdr:colOff>471025</xdr:colOff>
      <xdr:row>16</xdr:row>
      <xdr:rowOff>97297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3B0BC4FF-A7F6-4F31-8ACE-1ED5C701F42E}"/>
            </a:ext>
          </a:extLst>
        </xdr:cNvPr>
        <xdr:cNvSpPr/>
      </xdr:nvSpPr>
      <xdr:spPr>
        <a:xfrm>
          <a:off x="15772990" y="3148780"/>
          <a:ext cx="536164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151172</xdr:colOff>
      <xdr:row>12</xdr:row>
      <xdr:rowOff>120444</xdr:rowOff>
    </xdr:from>
    <xdr:to>
      <xdr:col>32</xdr:col>
      <xdr:colOff>81014</xdr:colOff>
      <xdr:row>13</xdr:row>
      <xdr:rowOff>125155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CF718C5D-AA58-4B79-925D-2F8A0CD087A1}"/>
            </a:ext>
          </a:extLst>
        </xdr:cNvPr>
        <xdr:cNvSpPr/>
      </xdr:nvSpPr>
      <xdr:spPr>
        <a:xfrm>
          <a:off x="20233559" y="2586702"/>
          <a:ext cx="536165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22</xdr:col>
      <xdr:colOff>396568</xdr:colOff>
      <xdr:row>21</xdr:row>
      <xdr:rowOff>34001</xdr:rowOff>
    </xdr:from>
    <xdr:to>
      <xdr:col>23</xdr:col>
      <xdr:colOff>326412</xdr:colOff>
      <xdr:row>22</xdr:row>
      <xdr:rowOff>38712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E24B3614-EA64-4972-8CB9-842596905C8D}"/>
            </a:ext>
          </a:extLst>
        </xdr:cNvPr>
        <xdr:cNvSpPr/>
      </xdr:nvSpPr>
      <xdr:spPr>
        <a:xfrm>
          <a:off x="15022052" y="4270066"/>
          <a:ext cx="536166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453513</xdr:colOff>
      <xdr:row>35</xdr:row>
      <xdr:rowOff>121672</xdr:rowOff>
    </xdr:from>
    <xdr:to>
      <xdr:col>24</xdr:col>
      <xdr:colOff>371065</xdr:colOff>
      <xdr:row>36</xdr:row>
      <xdr:rowOff>126383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6E2B50D3-B2BD-4709-809F-0E2F7869284C}"/>
            </a:ext>
          </a:extLst>
        </xdr:cNvPr>
        <xdr:cNvSpPr/>
      </xdr:nvSpPr>
      <xdr:spPr>
        <a:xfrm>
          <a:off x="15685319" y="7110769"/>
          <a:ext cx="523875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120036</xdr:colOff>
      <xdr:row>35</xdr:row>
      <xdr:rowOff>142566</xdr:rowOff>
    </xdr:from>
    <xdr:to>
      <xdr:col>27</xdr:col>
      <xdr:colOff>49877</xdr:colOff>
      <xdr:row>36</xdr:row>
      <xdr:rowOff>147277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7D80AE7E-F4E6-4CB5-8434-BEFB03854375}"/>
            </a:ext>
          </a:extLst>
        </xdr:cNvPr>
        <xdr:cNvSpPr/>
      </xdr:nvSpPr>
      <xdr:spPr>
        <a:xfrm>
          <a:off x="17170810" y="7131663"/>
          <a:ext cx="536164" cy="201356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8</xdr:row>
      <xdr:rowOff>0</xdr:rowOff>
    </xdr:from>
    <xdr:ext cx="304800" cy="303649"/>
    <xdr:sp macro="" textlink="">
      <xdr:nvSpPr>
        <xdr:cNvPr id="5" name="AutoShape 1" descr="Image preview">
          <a:extLst>
            <a:ext uri="{FF2B5EF4-FFF2-40B4-BE49-F238E27FC236}">
              <a16:creationId xmlns:a16="http://schemas.microsoft.com/office/drawing/2014/main" id="{60C3EAD8-C5BE-4B36-9793-D05C5A223861}"/>
            </a:ext>
          </a:extLst>
        </xdr:cNvPr>
        <xdr:cNvSpPr>
          <a:spLocks noChangeAspect="1" noChangeArrowheads="1"/>
        </xdr:cNvSpPr>
      </xdr:nvSpPr>
      <xdr:spPr bwMode="auto">
        <a:xfrm>
          <a:off x="5620797" y="105717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3649"/>
    <xdr:sp macro="" textlink="">
      <xdr:nvSpPr>
        <xdr:cNvPr id="6" name="AutoShape 1" descr="Image preview">
          <a:extLst>
            <a:ext uri="{FF2B5EF4-FFF2-40B4-BE49-F238E27FC236}">
              <a16:creationId xmlns:a16="http://schemas.microsoft.com/office/drawing/2014/main" id="{527F7C33-7EC7-4466-9FFD-3CD5E112EE36}"/>
            </a:ext>
          </a:extLst>
        </xdr:cNvPr>
        <xdr:cNvSpPr>
          <a:spLocks noChangeAspect="1" noChangeArrowheads="1"/>
        </xdr:cNvSpPr>
      </xdr:nvSpPr>
      <xdr:spPr bwMode="auto">
        <a:xfrm>
          <a:off x="5620797" y="105717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03649"/>
    <xdr:sp macro="" textlink="">
      <xdr:nvSpPr>
        <xdr:cNvPr id="7" name="AutoShape 1" descr="Image preview">
          <a:extLst>
            <a:ext uri="{FF2B5EF4-FFF2-40B4-BE49-F238E27FC236}">
              <a16:creationId xmlns:a16="http://schemas.microsoft.com/office/drawing/2014/main" id="{911A415D-9216-4F44-A087-A5CC3AF9EB2F}"/>
            </a:ext>
          </a:extLst>
        </xdr:cNvPr>
        <xdr:cNvSpPr>
          <a:spLocks noChangeAspect="1" noChangeArrowheads="1"/>
        </xdr:cNvSpPr>
      </xdr:nvSpPr>
      <xdr:spPr bwMode="auto">
        <a:xfrm>
          <a:off x="9996016" y="1653791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3649"/>
    <xdr:sp macro="" textlink="">
      <xdr:nvSpPr>
        <xdr:cNvPr id="8" name="AutoShape 1" descr="Image preview">
          <a:extLst>
            <a:ext uri="{FF2B5EF4-FFF2-40B4-BE49-F238E27FC236}">
              <a16:creationId xmlns:a16="http://schemas.microsoft.com/office/drawing/2014/main" id="{F11111F8-269E-45FB-9429-6890A3E8058D}"/>
            </a:ext>
          </a:extLst>
        </xdr:cNvPr>
        <xdr:cNvSpPr>
          <a:spLocks noChangeAspect="1" noChangeArrowheads="1"/>
        </xdr:cNvSpPr>
      </xdr:nvSpPr>
      <xdr:spPr bwMode="auto">
        <a:xfrm>
          <a:off x="9996016" y="1852665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31400</xdr:colOff>
      <xdr:row>1</xdr:row>
      <xdr:rowOff>115135</xdr:rowOff>
    </xdr:from>
    <xdr:to>
      <xdr:col>42</xdr:col>
      <xdr:colOff>316009</xdr:colOff>
      <xdr:row>57</xdr:row>
      <xdr:rowOff>41867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D1CA0-DABF-48E6-A544-4A1542F2B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263" y="376811"/>
          <a:ext cx="18455378" cy="11000853"/>
        </a:xfrm>
        <a:prstGeom prst="rect">
          <a:avLst/>
        </a:prstGeom>
      </xdr:spPr>
    </xdr:pic>
    <xdr:clientData/>
  </xdr:twoCellAnchor>
  <xdr:twoCellAnchor>
    <xdr:from>
      <xdr:col>38</xdr:col>
      <xdr:colOff>79130</xdr:colOff>
      <xdr:row>22</xdr:row>
      <xdr:rowOff>47729</xdr:rowOff>
    </xdr:from>
    <xdr:to>
      <xdr:col>39</xdr:col>
      <xdr:colOff>16851</xdr:colOff>
      <xdr:row>23</xdr:row>
      <xdr:rowOff>58406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2E38EB4-9003-4EFA-A21B-4D76D01B5E9A}"/>
            </a:ext>
          </a:extLst>
        </xdr:cNvPr>
        <xdr:cNvSpPr/>
      </xdr:nvSpPr>
      <xdr:spPr>
        <a:xfrm>
          <a:off x="23410146" y="4422949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84991</xdr:colOff>
      <xdr:row>31</xdr:row>
      <xdr:rowOff>126860</xdr:rowOff>
    </xdr:from>
    <xdr:to>
      <xdr:col>39</xdr:col>
      <xdr:colOff>22712</xdr:colOff>
      <xdr:row>32</xdr:row>
      <xdr:rowOff>137536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A3313A1-F6A8-40E1-B46F-BA721FA72AB4}"/>
            </a:ext>
          </a:extLst>
        </xdr:cNvPr>
        <xdr:cNvSpPr/>
      </xdr:nvSpPr>
      <xdr:spPr>
        <a:xfrm>
          <a:off x="23416007" y="6291942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101319</xdr:colOff>
      <xdr:row>49</xdr:row>
      <xdr:rowOff>164122</xdr:rowOff>
    </xdr:from>
    <xdr:to>
      <xdr:col>39</xdr:col>
      <xdr:colOff>39040</xdr:colOff>
      <xdr:row>50</xdr:row>
      <xdr:rowOff>174799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3FDA19D4-804C-4ECE-BAF6-013B7C7ED163}"/>
            </a:ext>
          </a:extLst>
        </xdr:cNvPr>
        <xdr:cNvSpPr/>
      </xdr:nvSpPr>
      <xdr:spPr>
        <a:xfrm>
          <a:off x="23432335" y="990893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30</xdr:col>
      <xdr:colOff>8371</xdr:colOff>
      <xdr:row>37</xdr:row>
      <xdr:rowOff>29307</xdr:rowOff>
    </xdr:from>
    <xdr:to>
      <xdr:col>30</xdr:col>
      <xdr:colOff>532246</xdr:colOff>
      <xdr:row>38</xdr:row>
      <xdr:rowOff>39983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302E018-059D-46DE-9A43-C29D5E25AE74}"/>
            </a:ext>
          </a:extLst>
        </xdr:cNvPr>
        <xdr:cNvSpPr/>
      </xdr:nvSpPr>
      <xdr:spPr>
        <a:xfrm>
          <a:off x="18650157" y="738763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29</xdr:col>
      <xdr:colOff>516650</xdr:colOff>
      <xdr:row>45</xdr:row>
      <xdr:rowOff>35168</xdr:rowOff>
    </xdr:from>
    <xdr:to>
      <xdr:col>30</xdr:col>
      <xdr:colOff>454371</xdr:colOff>
      <xdr:row>46</xdr:row>
      <xdr:rowOff>45844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ABC87322-D346-4966-9C2F-1BD7DBC7DD30}"/>
            </a:ext>
          </a:extLst>
        </xdr:cNvPr>
        <xdr:cNvSpPr/>
      </xdr:nvSpPr>
      <xdr:spPr>
        <a:xfrm>
          <a:off x="18572282" y="898448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292237</xdr:colOff>
      <xdr:row>45</xdr:row>
      <xdr:rowOff>20095</xdr:rowOff>
    </xdr:from>
    <xdr:to>
      <xdr:col>29</xdr:col>
      <xdr:colOff>229958</xdr:colOff>
      <xdr:row>46</xdr:row>
      <xdr:rowOff>30771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EF01FF4C-E445-4A4E-8F63-FA84160ECA14}"/>
            </a:ext>
          </a:extLst>
        </xdr:cNvPr>
        <xdr:cNvSpPr/>
      </xdr:nvSpPr>
      <xdr:spPr>
        <a:xfrm>
          <a:off x="17761715" y="8969408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19</xdr:col>
      <xdr:colOff>105086</xdr:colOff>
      <xdr:row>44</xdr:row>
      <xdr:rowOff>115554</xdr:rowOff>
    </xdr:from>
    <xdr:to>
      <xdr:col>20</xdr:col>
      <xdr:colOff>42807</xdr:colOff>
      <xdr:row>45</xdr:row>
      <xdr:rowOff>126231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24880132-41B8-4801-A3C2-A6B2C821AC27}"/>
            </a:ext>
          </a:extLst>
        </xdr:cNvPr>
        <xdr:cNvSpPr/>
      </xdr:nvSpPr>
      <xdr:spPr>
        <a:xfrm>
          <a:off x="12299179" y="8865994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18</xdr:col>
      <xdr:colOff>550562</xdr:colOff>
      <xdr:row>37</xdr:row>
      <xdr:rowOff>58613</xdr:rowOff>
    </xdr:from>
    <xdr:to>
      <xdr:col>19</xdr:col>
      <xdr:colOff>488284</xdr:colOff>
      <xdr:row>38</xdr:row>
      <xdr:rowOff>69289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39AF159-6617-4EB5-B6CD-1EB4E0D80AB5}"/>
            </a:ext>
          </a:extLst>
        </xdr:cNvPr>
        <xdr:cNvSpPr/>
      </xdr:nvSpPr>
      <xdr:spPr>
        <a:xfrm>
          <a:off x="12158502" y="7416937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58196</xdr:colOff>
      <xdr:row>12</xdr:row>
      <xdr:rowOff>183801</xdr:rowOff>
    </xdr:from>
    <xdr:to>
      <xdr:col>38</xdr:col>
      <xdr:colOff>582071</xdr:colOff>
      <xdr:row>13</xdr:row>
      <xdr:rowOff>194478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B9E74328-1639-4859-A399-B74EC600E345}"/>
            </a:ext>
          </a:extLst>
        </xdr:cNvPr>
        <xdr:cNvSpPr/>
      </xdr:nvSpPr>
      <xdr:spPr>
        <a:xfrm>
          <a:off x="23389212" y="2633087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311915</xdr:colOff>
      <xdr:row>37</xdr:row>
      <xdr:rowOff>39774</xdr:rowOff>
    </xdr:from>
    <xdr:to>
      <xdr:col>32</xdr:col>
      <xdr:colOff>249637</xdr:colOff>
      <xdr:row>38</xdr:row>
      <xdr:rowOff>50450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922E6FCE-9351-421C-950D-BD4F68F9854F}"/>
            </a:ext>
          </a:extLst>
        </xdr:cNvPr>
        <xdr:cNvSpPr/>
      </xdr:nvSpPr>
      <xdr:spPr>
        <a:xfrm>
          <a:off x="19539855" y="7398098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345827</xdr:colOff>
      <xdr:row>44</xdr:row>
      <xdr:rowOff>157421</xdr:rowOff>
    </xdr:from>
    <xdr:to>
      <xdr:col>24</xdr:col>
      <xdr:colOff>283548</xdr:colOff>
      <xdr:row>45</xdr:row>
      <xdr:rowOff>168098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8D91A2AD-A529-4F54-8798-A9820EC9B1C8}"/>
            </a:ext>
          </a:extLst>
        </xdr:cNvPr>
        <xdr:cNvSpPr/>
      </xdr:nvSpPr>
      <xdr:spPr>
        <a:xfrm>
          <a:off x="14884536" y="890786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105925</xdr:colOff>
      <xdr:row>14</xdr:row>
      <xdr:rowOff>158261</xdr:rowOff>
    </xdr:from>
    <xdr:to>
      <xdr:col>39</xdr:col>
      <xdr:colOff>43646</xdr:colOff>
      <xdr:row>16</xdr:row>
      <xdr:rowOff>32866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8F92BD35-B3F5-44F9-8824-D726430C98DE}"/>
            </a:ext>
          </a:extLst>
        </xdr:cNvPr>
        <xdr:cNvSpPr/>
      </xdr:nvSpPr>
      <xdr:spPr>
        <a:xfrm>
          <a:off x="23436941" y="3005294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96713</xdr:colOff>
      <xdr:row>40</xdr:row>
      <xdr:rowOff>75781</xdr:rowOff>
    </xdr:from>
    <xdr:to>
      <xdr:col>39</xdr:col>
      <xdr:colOff>34434</xdr:colOff>
      <xdr:row>41</xdr:row>
      <xdr:rowOff>86457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AF769520-AB6A-40D2-B6ED-A552DF4D0039}"/>
            </a:ext>
          </a:extLst>
        </xdr:cNvPr>
        <xdr:cNvSpPr/>
      </xdr:nvSpPr>
      <xdr:spPr>
        <a:xfrm>
          <a:off x="23427729" y="803072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20</xdr:col>
      <xdr:colOff>420353</xdr:colOff>
      <xdr:row>37</xdr:row>
      <xdr:rowOff>12139</xdr:rowOff>
    </xdr:from>
    <xdr:to>
      <xdr:col>21</xdr:col>
      <xdr:colOff>358074</xdr:colOff>
      <xdr:row>38</xdr:row>
      <xdr:rowOff>22815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B1911111-8BC8-46B9-834C-E49804D7D742}"/>
            </a:ext>
          </a:extLst>
        </xdr:cNvPr>
        <xdr:cNvSpPr/>
      </xdr:nvSpPr>
      <xdr:spPr>
        <a:xfrm>
          <a:off x="13200600" y="7370463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167888</xdr:colOff>
      <xdr:row>36</xdr:row>
      <xdr:rowOff>146955</xdr:rowOff>
    </xdr:from>
    <xdr:to>
      <xdr:col>26</xdr:col>
      <xdr:colOff>105609</xdr:colOff>
      <xdr:row>37</xdr:row>
      <xdr:rowOff>157632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C46BEC4C-3C59-499A-9CD0-2C596E761B13}"/>
            </a:ext>
          </a:extLst>
        </xdr:cNvPr>
        <xdr:cNvSpPr/>
      </xdr:nvSpPr>
      <xdr:spPr>
        <a:xfrm>
          <a:off x="15878904" y="7306406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132720</xdr:colOff>
      <xdr:row>24</xdr:row>
      <xdr:rowOff>28051</xdr:rowOff>
    </xdr:from>
    <xdr:to>
      <xdr:col>39</xdr:col>
      <xdr:colOff>70441</xdr:colOff>
      <xdr:row>25</xdr:row>
      <xdr:rowOff>38727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AA51E3B8-4E02-4647-87CF-708A1FFCE090}"/>
            </a:ext>
          </a:extLst>
        </xdr:cNvPr>
        <xdr:cNvSpPr/>
      </xdr:nvSpPr>
      <xdr:spPr>
        <a:xfrm>
          <a:off x="23463736" y="4801018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33</xdr:col>
      <xdr:colOff>105925</xdr:colOff>
      <xdr:row>17</xdr:row>
      <xdr:rowOff>74525</xdr:rowOff>
    </xdr:from>
    <xdr:to>
      <xdr:col>34</xdr:col>
      <xdr:colOff>43646</xdr:colOff>
      <xdr:row>18</xdr:row>
      <xdr:rowOff>85202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423C5F8F-DFD7-4BE1-86A3-6B89C8329F71}"/>
            </a:ext>
          </a:extLst>
        </xdr:cNvPr>
        <xdr:cNvSpPr/>
      </xdr:nvSpPr>
      <xdr:spPr>
        <a:xfrm>
          <a:off x="20506172" y="3455377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168728</xdr:colOff>
      <xdr:row>5</xdr:row>
      <xdr:rowOff>126861</xdr:rowOff>
    </xdr:from>
    <xdr:to>
      <xdr:col>39</xdr:col>
      <xdr:colOff>106449</xdr:colOff>
      <xdr:row>6</xdr:row>
      <xdr:rowOff>137537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9AB44C6E-EC1A-44CB-9F26-ACB31D753B8A}"/>
            </a:ext>
          </a:extLst>
        </xdr:cNvPr>
        <xdr:cNvSpPr/>
      </xdr:nvSpPr>
      <xdr:spPr>
        <a:xfrm>
          <a:off x="23499744" y="1184031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25</xdr:col>
      <xdr:colOff>241996</xdr:colOff>
      <xdr:row>9</xdr:row>
      <xdr:rowOff>105926</xdr:rowOff>
    </xdr:from>
    <xdr:to>
      <xdr:col>26</xdr:col>
      <xdr:colOff>179717</xdr:colOff>
      <xdr:row>10</xdr:row>
      <xdr:rowOff>116603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A09FB80D-AEBB-4A0A-BC6B-589883F87CC6}"/>
            </a:ext>
          </a:extLst>
        </xdr:cNvPr>
        <xdr:cNvSpPr/>
      </xdr:nvSpPr>
      <xdr:spPr>
        <a:xfrm>
          <a:off x="16553820" y="1981618"/>
          <a:ext cx="548996" cy="211644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28</xdr:col>
      <xdr:colOff>310660</xdr:colOff>
      <xdr:row>9</xdr:row>
      <xdr:rowOff>82480</xdr:rowOff>
    </xdr:from>
    <xdr:to>
      <xdr:col>29</xdr:col>
      <xdr:colOff>248381</xdr:colOff>
      <xdr:row>10</xdr:row>
      <xdr:rowOff>93157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7A6FFB2F-96F9-4E48-B234-829EC5C2D28B}"/>
            </a:ext>
          </a:extLst>
        </xdr:cNvPr>
        <xdr:cNvSpPr/>
      </xdr:nvSpPr>
      <xdr:spPr>
        <a:xfrm>
          <a:off x="18456308" y="1958172"/>
          <a:ext cx="548996" cy="211644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30</xdr:col>
      <xdr:colOff>102994</xdr:colOff>
      <xdr:row>9</xdr:row>
      <xdr:rowOff>100902</xdr:rowOff>
    </xdr:from>
    <xdr:to>
      <xdr:col>31</xdr:col>
      <xdr:colOff>40715</xdr:colOff>
      <xdr:row>10</xdr:row>
      <xdr:rowOff>111579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362554E5-E638-49B0-81EC-5296D424CC2C}"/>
            </a:ext>
          </a:extLst>
        </xdr:cNvPr>
        <xdr:cNvSpPr/>
      </xdr:nvSpPr>
      <xdr:spPr>
        <a:xfrm>
          <a:off x="19471192" y="1976594"/>
          <a:ext cx="548996" cy="211644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31</xdr:col>
      <xdr:colOff>397745</xdr:colOff>
      <xdr:row>9</xdr:row>
      <xdr:rowOff>85830</xdr:rowOff>
    </xdr:from>
    <xdr:to>
      <xdr:col>32</xdr:col>
      <xdr:colOff>335467</xdr:colOff>
      <xdr:row>10</xdr:row>
      <xdr:rowOff>96507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BA4BEDE-BEE1-417B-AF3B-D8C3C23AAFF4}"/>
            </a:ext>
          </a:extLst>
        </xdr:cNvPr>
        <xdr:cNvSpPr/>
      </xdr:nvSpPr>
      <xdr:spPr>
        <a:xfrm>
          <a:off x="20377218" y="1961522"/>
          <a:ext cx="548996" cy="211644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38</xdr:col>
      <xdr:colOff>90432</xdr:colOff>
      <xdr:row>42</xdr:row>
      <xdr:rowOff>109276</xdr:rowOff>
    </xdr:from>
    <xdr:to>
      <xdr:col>39</xdr:col>
      <xdr:colOff>28153</xdr:colOff>
      <xdr:row>43</xdr:row>
      <xdr:rowOff>119952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36DB3705-5FC7-4C33-8900-F99025421F5C}"/>
            </a:ext>
          </a:extLst>
        </xdr:cNvPr>
        <xdr:cNvSpPr/>
      </xdr:nvSpPr>
      <xdr:spPr>
        <a:xfrm>
          <a:off x="24348828" y="8549891"/>
          <a:ext cx="548995" cy="211643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6</xdr:row>
      <xdr:rowOff>0</xdr:rowOff>
    </xdr:from>
    <xdr:ext cx="304800" cy="303649"/>
    <xdr:sp macro="" textlink="">
      <xdr:nvSpPr>
        <xdr:cNvPr id="7" name="AutoShape 1" descr="Image preview">
          <a:extLst>
            <a:ext uri="{FF2B5EF4-FFF2-40B4-BE49-F238E27FC236}">
              <a16:creationId xmlns:a16="http://schemas.microsoft.com/office/drawing/2014/main" id="{35CE30F7-3FCC-4C74-B0D2-EDE0B248C055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25730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ZA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304800" cy="303649"/>
    <xdr:sp macro="" textlink="">
      <xdr:nvSpPr>
        <xdr:cNvPr id="8" name="AutoShape 1" descr="Image preview">
          <a:extLst>
            <a:ext uri="{FF2B5EF4-FFF2-40B4-BE49-F238E27FC236}">
              <a16:creationId xmlns:a16="http://schemas.microsoft.com/office/drawing/2014/main" id="{3CD57CF7-2CA2-412E-9294-BB4E90702DB2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5735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3649"/>
    <xdr:sp macro="" textlink="">
      <xdr:nvSpPr>
        <xdr:cNvPr id="9" name="AutoShape 1" descr="Image preview">
          <a:extLst>
            <a:ext uri="{FF2B5EF4-FFF2-40B4-BE49-F238E27FC236}">
              <a16:creationId xmlns:a16="http://schemas.microsoft.com/office/drawing/2014/main" id="{8C06114A-52AD-4E65-89E3-1EECF3F0E938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57375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2</xdr:row>
      <xdr:rowOff>1904</xdr:rowOff>
    </xdr:from>
    <xdr:to>
      <xdr:col>40</xdr:col>
      <xdr:colOff>152650</xdr:colOff>
      <xdr:row>57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4E90EB-DA97-43A1-ADD5-626C2659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4340" y="497204"/>
          <a:ext cx="17831050" cy="10862311"/>
        </a:xfrm>
        <a:prstGeom prst="rect">
          <a:avLst/>
        </a:prstGeom>
      </xdr:spPr>
    </xdr:pic>
    <xdr:clientData/>
  </xdr:twoCellAnchor>
  <xdr:twoCellAnchor>
    <xdr:from>
      <xdr:col>35</xdr:col>
      <xdr:colOff>504825</xdr:colOff>
      <xdr:row>5</xdr:row>
      <xdr:rowOff>66675</xdr:rowOff>
    </xdr:from>
    <xdr:to>
      <xdr:col>36</xdr:col>
      <xdr:colOff>438150</xdr:colOff>
      <xdr:row>6</xdr:row>
      <xdr:rowOff>76200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893F15D-23D4-4540-B95D-9CB782AFBAEE}"/>
            </a:ext>
          </a:extLst>
        </xdr:cNvPr>
        <xdr:cNvSpPr/>
      </xdr:nvSpPr>
      <xdr:spPr>
        <a:xfrm>
          <a:off x="22498050" y="11620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37</xdr:col>
      <xdr:colOff>114300</xdr:colOff>
      <xdr:row>32</xdr:row>
      <xdr:rowOff>104775</xdr:rowOff>
    </xdr:from>
    <xdr:to>
      <xdr:col>38</xdr:col>
      <xdr:colOff>47625</xdr:colOff>
      <xdr:row>33</xdr:row>
      <xdr:rowOff>114300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FB190B08-0CCB-48F1-AF50-771D06FD3985}"/>
            </a:ext>
          </a:extLst>
        </xdr:cNvPr>
        <xdr:cNvSpPr/>
      </xdr:nvSpPr>
      <xdr:spPr>
        <a:xfrm>
          <a:off x="23288625" y="65436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457200</xdr:colOff>
      <xdr:row>41</xdr:row>
      <xdr:rowOff>38100</xdr:rowOff>
    </xdr:from>
    <xdr:to>
      <xdr:col>36</xdr:col>
      <xdr:colOff>390525</xdr:colOff>
      <xdr:row>42</xdr:row>
      <xdr:rowOff>47625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7C67D486-C902-4D85-B3A2-83808D887657}"/>
            </a:ext>
          </a:extLst>
        </xdr:cNvPr>
        <xdr:cNvSpPr/>
      </xdr:nvSpPr>
      <xdr:spPr>
        <a:xfrm>
          <a:off x="22450425" y="82772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476250</xdr:colOff>
      <xdr:row>48</xdr:row>
      <xdr:rowOff>9525</xdr:rowOff>
    </xdr:from>
    <xdr:to>
      <xdr:col>36</xdr:col>
      <xdr:colOff>409575</xdr:colOff>
      <xdr:row>49</xdr:row>
      <xdr:rowOff>19050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283303C4-434F-49DA-BC13-3D3BA14F1626}"/>
            </a:ext>
          </a:extLst>
        </xdr:cNvPr>
        <xdr:cNvSpPr/>
      </xdr:nvSpPr>
      <xdr:spPr>
        <a:xfrm>
          <a:off x="22469475" y="96488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30</xdr:col>
      <xdr:colOff>495300</xdr:colOff>
      <xdr:row>35</xdr:row>
      <xdr:rowOff>161925</xdr:rowOff>
    </xdr:from>
    <xdr:to>
      <xdr:col>31</xdr:col>
      <xdr:colOff>428625</xdr:colOff>
      <xdr:row>36</xdr:row>
      <xdr:rowOff>171450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5D9DCFD-4A8C-4C5D-B7F0-F5EB88C488EA}"/>
            </a:ext>
          </a:extLst>
        </xdr:cNvPr>
        <xdr:cNvSpPr/>
      </xdr:nvSpPr>
      <xdr:spPr>
        <a:xfrm>
          <a:off x="19535775" y="72009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29</xdr:col>
      <xdr:colOff>219075</xdr:colOff>
      <xdr:row>43</xdr:row>
      <xdr:rowOff>76200</xdr:rowOff>
    </xdr:from>
    <xdr:to>
      <xdr:col>30</xdr:col>
      <xdr:colOff>152400</xdr:colOff>
      <xdr:row>44</xdr:row>
      <xdr:rowOff>85725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E059F7EC-C815-4778-9913-C44B46872434}"/>
            </a:ext>
          </a:extLst>
        </xdr:cNvPr>
        <xdr:cNvSpPr/>
      </xdr:nvSpPr>
      <xdr:spPr>
        <a:xfrm>
          <a:off x="18669000" y="87153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27</xdr:col>
      <xdr:colOff>419100</xdr:colOff>
      <xdr:row>43</xdr:row>
      <xdr:rowOff>104775</xdr:rowOff>
    </xdr:from>
    <xdr:to>
      <xdr:col>28</xdr:col>
      <xdr:colOff>352425</xdr:colOff>
      <xdr:row>44</xdr:row>
      <xdr:rowOff>114300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A8E4584A-A5C0-4C96-B809-264C7AE39E51}"/>
            </a:ext>
          </a:extLst>
        </xdr:cNvPr>
        <xdr:cNvSpPr/>
      </xdr:nvSpPr>
      <xdr:spPr>
        <a:xfrm>
          <a:off x="17687925" y="87439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26</xdr:col>
      <xdr:colOff>190500</xdr:colOff>
      <xdr:row>43</xdr:row>
      <xdr:rowOff>95250</xdr:rowOff>
    </xdr:from>
    <xdr:to>
      <xdr:col>27</xdr:col>
      <xdr:colOff>123825</xdr:colOff>
      <xdr:row>44</xdr:row>
      <xdr:rowOff>104775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725592B3-09B0-485A-8D41-CDD93FA77E27}"/>
            </a:ext>
          </a:extLst>
        </xdr:cNvPr>
        <xdr:cNvSpPr/>
      </xdr:nvSpPr>
      <xdr:spPr>
        <a:xfrm>
          <a:off x="16868775" y="87344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21</xdr:col>
      <xdr:colOff>276225</xdr:colOff>
      <xdr:row>43</xdr:row>
      <xdr:rowOff>85725</xdr:rowOff>
    </xdr:from>
    <xdr:to>
      <xdr:col>22</xdr:col>
      <xdr:colOff>209550</xdr:colOff>
      <xdr:row>44</xdr:row>
      <xdr:rowOff>95250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DBDB4FDF-C706-473E-AAFA-F287BBAEAE74}"/>
            </a:ext>
          </a:extLst>
        </xdr:cNvPr>
        <xdr:cNvSpPr/>
      </xdr:nvSpPr>
      <xdr:spPr>
        <a:xfrm>
          <a:off x="14001750" y="87249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18</xdr:col>
      <xdr:colOff>361950</xdr:colOff>
      <xdr:row>35</xdr:row>
      <xdr:rowOff>180975</xdr:rowOff>
    </xdr:from>
    <xdr:to>
      <xdr:col>19</xdr:col>
      <xdr:colOff>295275</xdr:colOff>
      <xdr:row>36</xdr:row>
      <xdr:rowOff>190500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2F446224-5986-4CCC-8DF2-4B139D2890FC}"/>
            </a:ext>
          </a:extLst>
        </xdr:cNvPr>
        <xdr:cNvSpPr/>
      </xdr:nvSpPr>
      <xdr:spPr>
        <a:xfrm>
          <a:off x="12315825" y="72199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18</xdr:col>
      <xdr:colOff>323850</xdr:colOff>
      <xdr:row>43</xdr:row>
      <xdr:rowOff>85725</xdr:rowOff>
    </xdr:from>
    <xdr:to>
      <xdr:col>19</xdr:col>
      <xdr:colOff>257175</xdr:colOff>
      <xdr:row>44</xdr:row>
      <xdr:rowOff>95250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87656293-89A8-4029-AACD-E362200F4256}"/>
            </a:ext>
          </a:extLst>
        </xdr:cNvPr>
        <xdr:cNvSpPr/>
      </xdr:nvSpPr>
      <xdr:spPr>
        <a:xfrm>
          <a:off x="12277725" y="87249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17</xdr:col>
      <xdr:colOff>9525</xdr:colOff>
      <xdr:row>36</xdr:row>
      <xdr:rowOff>9525</xdr:rowOff>
    </xdr:from>
    <xdr:to>
      <xdr:col>17</xdr:col>
      <xdr:colOff>533400</xdr:colOff>
      <xdr:row>37</xdr:row>
      <xdr:rowOff>19050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6B55BDDA-D697-473C-9C94-50627F1F8D8F}"/>
            </a:ext>
          </a:extLst>
        </xdr:cNvPr>
        <xdr:cNvSpPr/>
      </xdr:nvSpPr>
      <xdr:spPr>
        <a:xfrm>
          <a:off x="11372850" y="72485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29</xdr:col>
      <xdr:colOff>142875</xdr:colOff>
      <xdr:row>35</xdr:row>
      <xdr:rowOff>171450</xdr:rowOff>
    </xdr:from>
    <xdr:to>
      <xdr:col>30</xdr:col>
      <xdr:colOff>76200</xdr:colOff>
      <xdr:row>36</xdr:row>
      <xdr:rowOff>180975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D50E5E0A-FCD9-4CD0-878C-7BDC1705A2AD}"/>
            </a:ext>
          </a:extLst>
        </xdr:cNvPr>
        <xdr:cNvSpPr/>
      </xdr:nvSpPr>
      <xdr:spPr>
        <a:xfrm>
          <a:off x="18592800" y="72104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27</xdr:col>
      <xdr:colOff>495300</xdr:colOff>
      <xdr:row>35</xdr:row>
      <xdr:rowOff>142875</xdr:rowOff>
    </xdr:from>
    <xdr:to>
      <xdr:col>28</xdr:col>
      <xdr:colOff>428625</xdr:colOff>
      <xdr:row>36</xdr:row>
      <xdr:rowOff>152400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BB6C77FD-A05B-4B99-9886-D55713FE9436}"/>
            </a:ext>
          </a:extLst>
        </xdr:cNvPr>
        <xdr:cNvSpPr/>
      </xdr:nvSpPr>
      <xdr:spPr>
        <a:xfrm>
          <a:off x="17764125" y="718185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495300</xdr:colOff>
      <xdr:row>21</xdr:row>
      <xdr:rowOff>104775</xdr:rowOff>
    </xdr:from>
    <xdr:to>
      <xdr:col>36</xdr:col>
      <xdr:colOff>428625</xdr:colOff>
      <xdr:row>22</xdr:row>
      <xdr:rowOff>114300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DEC680D1-31DB-4516-99DD-5E1C529F48FF}"/>
            </a:ext>
          </a:extLst>
        </xdr:cNvPr>
        <xdr:cNvSpPr/>
      </xdr:nvSpPr>
      <xdr:spPr>
        <a:xfrm>
          <a:off x="22488525" y="43434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361950</xdr:colOff>
      <xdr:row>43</xdr:row>
      <xdr:rowOff>95250</xdr:rowOff>
    </xdr:from>
    <xdr:to>
      <xdr:col>25</xdr:col>
      <xdr:colOff>295275</xdr:colOff>
      <xdr:row>44</xdr:row>
      <xdr:rowOff>104775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8A13C9-9A6F-4568-8F44-E0664697BA7B}"/>
            </a:ext>
          </a:extLst>
        </xdr:cNvPr>
        <xdr:cNvSpPr/>
      </xdr:nvSpPr>
      <xdr:spPr>
        <a:xfrm>
          <a:off x="15859125" y="87344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447675</xdr:colOff>
      <xdr:row>23</xdr:row>
      <xdr:rowOff>76200</xdr:rowOff>
    </xdr:from>
    <xdr:to>
      <xdr:col>36</xdr:col>
      <xdr:colOff>381000</xdr:colOff>
      <xdr:row>24</xdr:row>
      <xdr:rowOff>85725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59059B91-6A63-40DA-8BD9-152688A1C9CB}"/>
            </a:ext>
          </a:extLst>
        </xdr:cNvPr>
        <xdr:cNvSpPr/>
      </xdr:nvSpPr>
      <xdr:spPr>
        <a:xfrm>
          <a:off x="22440900" y="47148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390525</xdr:colOff>
      <xdr:row>36</xdr:row>
      <xdr:rowOff>152400</xdr:rowOff>
    </xdr:from>
    <xdr:to>
      <xdr:col>36</xdr:col>
      <xdr:colOff>323850</xdr:colOff>
      <xdr:row>37</xdr:row>
      <xdr:rowOff>161925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428605F0-A16B-49E6-B2D6-84FA5C6B6B06}"/>
            </a:ext>
          </a:extLst>
        </xdr:cNvPr>
        <xdr:cNvSpPr/>
      </xdr:nvSpPr>
      <xdr:spPr>
        <a:xfrm>
          <a:off x="22383750" y="7391400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20</xdr:col>
      <xdr:colOff>133350</xdr:colOff>
      <xdr:row>43</xdr:row>
      <xdr:rowOff>57150</xdr:rowOff>
    </xdr:from>
    <xdr:to>
      <xdr:col>21</xdr:col>
      <xdr:colOff>66675</xdr:colOff>
      <xdr:row>44</xdr:row>
      <xdr:rowOff>66675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B96886A2-3BD8-4B3B-AD08-0EDE876305C4}"/>
            </a:ext>
          </a:extLst>
        </xdr:cNvPr>
        <xdr:cNvSpPr/>
      </xdr:nvSpPr>
      <xdr:spPr>
        <a:xfrm>
          <a:off x="13268325" y="86963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30</xdr:col>
      <xdr:colOff>419100</xdr:colOff>
      <xdr:row>43</xdr:row>
      <xdr:rowOff>95250</xdr:rowOff>
    </xdr:from>
    <xdr:to>
      <xdr:col>31</xdr:col>
      <xdr:colOff>352425</xdr:colOff>
      <xdr:row>44</xdr:row>
      <xdr:rowOff>104775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F0B9288-57DC-4AA2-8F10-FAC8CFEE35A7}"/>
            </a:ext>
          </a:extLst>
        </xdr:cNvPr>
        <xdr:cNvSpPr/>
      </xdr:nvSpPr>
      <xdr:spPr>
        <a:xfrm>
          <a:off x="19459575" y="87344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24</xdr:col>
      <xdr:colOff>466725</xdr:colOff>
      <xdr:row>35</xdr:row>
      <xdr:rowOff>133350</xdr:rowOff>
    </xdr:from>
    <xdr:to>
      <xdr:col>25</xdr:col>
      <xdr:colOff>400050</xdr:colOff>
      <xdr:row>36</xdr:row>
      <xdr:rowOff>142875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5E249334-7346-41E4-B694-D1578406CF79}"/>
            </a:ext>
          </a:extLst>
        </xdr:cNvPr>
        <xdr:cNvSpPr/>
      </xdr:nvSpPr>
      <xdr:spPr>
        <a:xfrm>
          <a:off x="15963900" y="71723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35</xdr:col>
      <xdr:colOff>428625</xdr:colOff>
      <xdr:row>30</xdr:row>
      <xdr:rowOff>85725</xdr:rowOff>
    </xdr:from>
    <xdr:to>
      <xdr:col>36</xdr:col>
      <xdr:colOff>361950</xdr:colOff>
      <xdr:row>31</xdr:row>
      <xdr:rowOff>95250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0D50EB8-B5C5-45EE-A4EE-74166D29E96D}"/>
            </a:ext>
          </a:extLst>
        </xdr:cNvPr>
        <xdr:cNvSpPr/>
      </xdr:nvSpPr>
      <xdr:spPr>
        <a:xfrm>
          <a:off x="22421850" y="612457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21</xdr:col>
      <xdr:colOff>400050</xdr:colOff>
      <xdr:row>35</xdr:row>
      <xdr:rowOff>133350</xdr:rowOff>
    </xdr:from>
    <xdr:to>
      <xdr:col>22</xdr:col>
      <xdr:colOff>333375</xdr:colOff>
      <xdr:row>36</xdr:row>
      <xdr:rowOff>142875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8425FBFB-1E75-4C77-9E27-32BEBF4A1E60}"/>
            </a:ext>
          </a:extLst>
        </xdr:cNvPr>
        <xdr:cNvSpPr/>
      </xdr:nvSpPr>
      <xdr:spPr>
        <a:xfrm>
          <a:off x="14125575" y="7172325"/>
          <a:ext cx="523875" cy="209550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30</xdr:col>
      <xdr:colOff>518160</xdr:colOff>
      <xdr:row>16</xdr:row>
      <xdr:rowOff>150495</xdr:rowOff>
    </xdr:from>
    <xdr:to>
      <xdr:col>31</xdr:col>
      <xdr:colOff>451485</xdr:colOff>
      <xdr:row>17</xdr:row>
      <xdr:rowOff>160020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15A891B7-E40A-4892-B27F-631110636DB9}"/>
            </a:ext>
          </a:extLst>
        </xdr:cNvPr>
        <xdr:cNvSpPr/>
      </xdr:nvSpPr>
      <xdr:spPr>
        <a:xfrm>
          <a:off x="20154900" y="335851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154305</xdr:colOff>
      <xdr:row>43</xdr:row>
      <xdr:rowOff>78105</xdr:rowOff>
    </xdr:from>
    <xdr:to>
      <xdr:col>24</xdr:col>
      <xdr:colOff>87630</xdr:colOff>
      <xdr:row>44</xdr:row>
      <xdr:rowOff>87630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105C60B6-7A3D-4E35-938D-09F7D361038F}"/>
            </a:ext>
          </a:extLst>
        </xdr:cNvPr>
        <xdr:cNvSpPr/>
      </xdr:nvSpPr>
      <xdr:spPr>
        <a:xfrm>
          <a:off x="15523845" y="863536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  <xdr:twoCellAnchor>
    <xdr:from>
      <xdr:col>23</xdr:col>
      <xdr:colOff>251460</xdr:colOff>
      <xdr:row>16</xdr:row>
      <xdr:rowOff>104775</xdr:rowOff>
    </xdr:from>
    <xdr:to>
      <xdr:col>24</xdr:col>
      <xdr:colOff>184785</xdr:colOff>
      <xdr:row>17</xdr:row>
      <xdr:rowOff>114300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BD895666-172F-4C17-903C-5DFB6501AB36}"/>
            </a:ext>
          </a:extLst>
        </xdr:cNvPr>
        <xdr:cNvSpPr/>
      </xdr:nvSpPr>
      <xdr:spPr>
        <a:xfrm>
          <a:off x="15621000" y="3312795"/>
          <a:ext cx="542925" cy="207645"/>
        </a:xfrm>
        <a:prstGeom prst="rect">
          <a:avLst/>
        </a:prstGeom>
        <a:solidFill>
          <a:srgbClr val="FFFF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ZA" sz="800">
              <a:solidFill>
                <a:sysClr val="windowText" lastClr="000000"/>
              </a:solidFill>
            </a:rPr>
            <a:t>Sold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569798</xdr:colOff>
      <xdr:row>2</xdr:row>
      <xdr:rowOff>25512</xdr:rowOff>
    </xdr:from>
    <xdr:to>
      <xdr:col>41</xdr:col>
      <xdr:colOff>313546</xdr:colOff>
      <xdr:row>81</xdr:row>
      <xdr:rowOff>34018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425AC-812D-443F-8164-339FBC30C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548" y="544095"/>
          <a:ext cx="22455581" cy="15851756"/>
        </a:xfrm>
        <a:prstGeom prst="rect">
          <a:avLst/>
        </a:prstGeom>
      </xdr:spPr>
    </xdr:pic>
    <xdr:clientData/>
  </xdr:twoCellAnchor>
  <xdr:twoCellAnchor>
    <xdr:from>
      <xdr:col>12</xdr:col>
      <xdr:colOff>511198</xdr:colOff>
      <xdr:row>63</xdr:row>
      <xdr:rowOff>155467</xdr:rowOff>
    </xdr:from>
    <xdr:to>
      <xdr:col>13</xdr:col>
      <xdr:colOff>126998</xdr:colOff>
      <xdr:row>65</xdr:row>
      <xdr:rowOff>20396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3CB2E3-4D0E-4539-9FB7-2CFC240D249B}"/>
            </a:ext>
          </a:extLst>
        </xdr:cNvPr>
        <xdr:cNvSpPr txBox="1"/>
      </xdr:nvSpPr>
      <xdr:spPr>
        <a:xfrm>
          <a:off x="9865832" y="12731565"/>
          <a:ext cx="226020" cy="26141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23</xdr:col>
      <xdr:colOff>213534</xdr:colOff>
      <xdr:row>63</xdr:row>
      <xdr:rowOff>138492</xdr:rowOff>
    </xdr:from>
    <xdr:to>
      <xdr:col>23</xdr:col>
      <xdr:colOff>419142</xdr:colOff>
      <xdr:row>65</xdr:row>
      <xdr:rowOff>3421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B868737-D7F1-4ECD-8F5E-A59441633B4E}"/>
            </a:ext>
          </a:extLst>
        </xdr:cNvPr>
        <xdr:cNvSpPr txBox="1"/>
      </xdr:nvSpPr>
      <xdr:spPr>
        <a:xfrm>
          <a:off x="18514141" y="13011249"/>
          <a:ext cx="205608" cy="271143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28</xdr:col>
      <xdr:colOff>302402</xdr:colOff>
      <xdr:row>63</xdr:row>
      <xdr:rowOff>130048</xdr:rowOff>
    </xdr:from>
    <xdr:to>
      <xdr:col>28</xdr:col>
      <xdr:colOff>509683</xdr:colOff>
      <xdr:row>64</xdr:row>
      <xdr:rowOff>198084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D19E690-8705-4EE7-9ED8-7DD3F36139AC}"/>
            </a:ext>
          </a:extLst>
        </xdr:cNvPr>
        <xdr:cNvSpPr txBox="1"/>
      </xdr:nvSpPr>
      <xdr:spPr>
        <a:xfrm>
          <a:off x="21544553" y="13002805"/>
          <a:ext cx="207281" cy="271143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33</xdr:col>
      <xdr:colOff>139637</xdr:colOff>
      <xdr:row>63</xdr:row>
      <xdr:rowOff>156382</xdr:rowOff>
    </xdr:from>
    <xdr:to>
      <xdr:col>33</xdr:col>
      <xdr:colOff>346918</xdr:colOff>
      <xdr:row>65</xdr:row>
      <xdr:rowOff>21311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8A911A9-B1D9-41DE-8482-BE1AC64AD027}"/>
            </a:ext>
          </a:extLst>
        </xdr:cNvPr>
        <xdr:cNvSpPr txBox="1"/>
      </xdr:nvSpPr>
      <xdr:spPr>
        <a:xfrm>
          <a:off x="24323332" y="13029139"/>
          <a:ext cx="207281" cy="271143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26</xdr:col>
      <xdr:colOff>235484</xdr:colOff>
      <xdr:row>63</xdr:row>
      <xdr:rowOff>155979</xdr:rowOff>
    </xdr:from>
    <xdr:to>
      <xdr:col>26</xdr:col>
      <xdr:colOff>441275</xdr:colOff>
      <xdr:row>65</xdr:row>
      <xdr:rowOff>19443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E479E6C-93F6-462D-BFF9-CD09EAD805D9}"/>
            </a:ext>
          </a:extLst>
        </xdr:cNvPr>
        <xdr:cNvSpPr txBox="1"/>
      </xdr:nvSpPr>
      <xdr:spPr>
        <a:xfrm>
          <a:off x="17581974" y="12927722"/>
          <a:ext cx="205791" cy="26644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30</xdr:col>
      <xdr:colOff>314690</xdr:colOff>
      <xdr:row>63</xdr:row>
      <xdr:rowOff>151670</xdr:rowOff>
    </xdr:from>
    <xdr:to>
      <xdr:col>30</xdr:col>
      <xdr:colOff>521736</xdr:colOff>
      <xdr:row>65</xdr:row>
      <xdr:rowOff>16733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D2F539A-DB47-4B5B-A44B-82951A12934D}"/>
            </a:ext>
          </a:extLst>
        </xdr:cNvPr>
        <xdr:cNvSpPr txBox="1"/>
      </xdr:nvSpPr>
      <xdr:spPr>
        <a:xfrm>
          <a:off x="20024113" y="12923413"/>
          <a:ext cx="207046" cy="268044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15</xdr:col>
      <xdr:colOff>604090</xdr:colOff>
      <xdr:row>63</xdr:row>
      <xdr:rowOff>117864</xdr:rowOff>
    </xdr:from>
    <xdr:to>
      <xdr:col>16</xdr:col>
      <xdr:colOff>221572</xdr:colOff>
      <xdr:row>64</xdr:row>
      <xdr:rowOff>181297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19BAB0E-7034-46F3-A4B3-500A5AAD3267}"/>
            </a:ext>
          </a:extLst>
        </xdr:cNvPr>
        <xdr:cNvSpPr txBox="1"/>
      </xdr:nvSpPr>
      <xdr:spPr>
        <a:xfrm>
          <a:off x="11773188" y="12721924"/>
          <a:ext cx="226254" cy="26221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10</xdr:col>
      <xdr:colOff>430959</xdr:colOff>
      <xdr:row>40</xdr:row>
      <xdr:rowOff>165271</xdr:rowOff>
    </xdr:from>
    <xdr:to>
      <xdr:col>11</xdr:col>
      <xdr:colOff>82586</xdr:colOff>
      <xdr:row>41</xdr:row>
      <xdr:rowOff>192617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06E7EED-D3A7-407A-A282-2E38A5B6E0D7}"/>
            </a:ext>
          </a:extLst>
        </xdr:cNvPr>
        <xdr:cNvSpPr txBox="1"/>
      </xdr:nvSpPr>
      <xdr:spPr>
        <a:xfrm rot="17977713">
          <a:off x="8586518" y="8201409"/>
          <a:ext cx="226687" cy="262513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20</xdr:col>
      <xdr:colOff>396576</xdr:colOff>
      <xdr:row>63</xdr:row>
      <xdr:rowOff>129510</xdr:rowOff>
    </xdr:from>
    <xdr:to>
      <xdr:col>21</xdr:col>
      <xdr:colOff>14059</xdr:colOff>
      <xdr:row>64</xdr:row>
      <xdr:rowOff>192943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1D56EC4-0E28-45D5-9E4B-A15304E4D560}"/>
            </a:ext>
          </a:extLst>
        </xdr:cNvPr>
        <xdr:cNvSpPr txBox="1"/>
      </xdr:nvSpPr>
      <xdr:spPr>
        <a:xfrm>
          <a:off x="14614914" y="12748618"/>
          <a:ext cx="226597" cy="262427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29</xdr:col>
      <xdr:colOff>19061</xdr:colOff>
      <xdr:row>63</xdr:row>
      <xdr:rowOff>129440</xdr:rowOff>
    </xdr:from>
    <xdr:to>
      <xdr:col>29</xdr:col>
      <xdr:colOff>226342</xdr:colOff>
      <xdr:row>64</xdr:row>
      <xdr:rowOff>197476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656CEE7-A56E-473B-9FCC-AF0159E61283}"/>
            </a:ext>
          </a:extLst>
        </xdr:cNvPr>
        <xdr:cNvSpPr txBox="1"/>
      </xdr:nvSpPr>
      <xdr:spPr>
        <a:xfrm>
          <a:off x="19714140" y="12664138"/>
          <a:ext cx="207281" cy="265592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  <xdr:twoCellAnchor>
    <xdr:from>
      <xdr:col>27</xdr:col>
      <xdr:colOff>589374</xdr:colOff>
      <xdr:row>63</xdr:row>
      <xdr:rowOff>123582</xdr:rowOff>
    </xdr:from>
    <xdr:to>
      <xdr:col>28</xdr:col>
      <xdr:colOff>185565</xdr:colOff>
      <xdr:row>64</xdr:row>
      <xdr:rowOff>185166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D122387-F35B-43C2-9DCA-A0E07CAF3CEC}"/>
            </a:ext>
          </a:extLst>
        </xdr:cNvPr>
        <xdr:cNvSpPr txBox="1"/>
      </xdr:nvSpPr>
      <xdr:spPr>
        <a:xfrm>
          <a:off x="19083114" y="12688962"/>
          <a:ext cx="205791" cy="259704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4"/>
  <sheetViews>
    <sheetView tabSelected="1" zoomScaleNormal="100" zoomScalePageLayoutView="106" workbookViewId="0">
      <selection activeCell="C12" sqref="C12"/>
    </sheetView>
  </sheetViews>
  <sheetFormatPr defaultColWidth="8.88671875" defaultRowHeight="12" x14ac:dyDescent="0.25"/>
  <cols>
    <col min="1" max="1" width="8.88671875" style="2"/>
    <col min="2" max="2" width="8.5546875" style="4" bestFit="1" customWidth="1"/>
    <col min="3" max="3" width="9" style="4" bestFit="1" customWidth="1"/>
    <col min="4" max="4" width="9" style="4" customWidth="1"/>
    <col min="5" max="5" width="8.5546875" style="4" customWidth="1"/>
    <col min="6" max="6" width="11.109375" style="4" bestFit="1" customWidth="1"/>
    <col min="7" max="7" width="12.44140625" style="4" customWidth="1"/>
    <col min="8" max="8" width="15.88671875" style="4" bestFit="1" customWidth="1"/>
    <col min="9" max="9" width="10.109375" style="2" bestFit="1" customWidth="1"/>
    <col min="10" max="10" width="8.88671875" style="4"/>
    <col min="11" max="11" width="14.109375" style="4" bestFit="1" customWidth="1"/>
    <col min="12" max="16384" width="8.88671875" style="4"/>
  </cols>
  <sheetData>
    <row r="1" spans="1:13" ht="28.65" customHeight="1" x14ac:dyDescent="0.4">
      <c r="B1" s="76" t="s">
        <v>461</v>
      </c>
      <c r="C1" s="76"/>
      <c r="D1" s="76"/>
      <c r="E1" s="76"/>
      <c r="F1" s="76"/>
      <c r="G1" s="76"/>
      <c r="H1" s="77"/>
      <c r="I1" s="77"/>
      <c r="J1" s="3"/>
    </row>
    <row r="2" spans="1:13" ht="28.65" customHeight="1" x14ac:dyDescent="0.4">
      <c r="B2" s="12"/>
      <c r="C2" s="16"/>
      <c r="D2" s="18"/>
      <c r="E2" s="14" t="s">
        <v>20</v>
      </c>
      <c r="F2" s="12"/>
      <c r="G2" s="17"/>
      <c r="H2" s="13"/>
      <c r="I2" s="13"/>
      <c r="J2" s="3"/>
    </row>
    <row r="3" spans="1:13" ht="15.6" x14ac:dyDescent="0.3">
      <c r="A3" s="27"/>
      <c r="B3" s="28" t="s">
        <v>16</v>
      </c>
      <c r="C3" s="28" t="s">
        <v>14</v>
      </c>
      <c r="D3" s="28" t="s">
        <v>239</v>
      </c>
      <c r="E3" s="29"/>
      <c r="F3" s="29"/>
      <c r="G3" s="28" t="s">
        <v>88</v>
      </c>
      <c r="H3" s="29"/>
      <c r="I3" s="27"/>
    </row>
    <row r="4" spans="1:13" ht="15.6" x14ac:dyDescent="0.3">
      <c r="A4" s="30" t="s">
        <v>3</v>
      </c>
      <c r="B4" s="31" t="s">
        <v>2</v>
      </c>
      <c r="C4" s="31" t="s">
        <v>2</v>
      </c>
      <c r="D4" s="30" t="s">
        <v>240</v>
      </c>
      <c r="E4" s="30" t="s">
        <v>13</v>
      </c>
      <c r="F4" s="31" t="s">
        <v>1</v>
      </c>
      <c r="G4" s="30" t="s">
        <v>87</v>
      </c>
      <c r="H4" s="30" t="s">
        <v>12</v>
      </c>
      <c r="I4" s="30" t="s">
        <v>0</v>
      </c>
      <c r="M4"/>
    </row>
    <row r="5" spans="1:13" ht="15.6" x14ac:dyDescent="0.3">
      <c r="A5" s="9"/>
      <c r="B5" s="9"/>
      <c r="C5" s="9"/>
      <c r="D5" s="9"/>
      <c r="E5" s="9"/>
      <c r="F5" s="9"/>
      <c r="G5" s="25"/>
      <c r="H5" s="23"/>
      <c r="I5" s="9"/>
    </row>
    <row r="6" spans="1:13" ht="15.6" x14ac:dyDescent="0.3">
      <c r="A6" s="33" t="s">
        <v>4</v>
      </c>
      <c r="B6" s="33" t="s">
        <v>21</v>
      </c>
      <c r="C6" s="33">
        <v>2</v>
      </c>
      <c r="D6" s="33" t="s">
        <v>241</v>
      </c>
      <c r="E6" s="33">
        <v>1</v>
      </c>
      <c r="F6" s="33" t="s">
        <v>22</v>
      </c>
      <c r="G6" s="51">
        <v>55.6</v>
      </c>
      <c r="H6" s="67">
        <v>1284360</v>
      </c>
      <c r="I6" s="34" t="s">
        <v>448</v>
      </c>
    </row>
    <row r="7" spans="1:13" ht="15.6" x14ac:dyDescent="0.3">
      <c r="A7" s="33" t="s">
        <v>4</v>
      </c>
      <c r="B7" s="33" t="s">
        <v>23</v>
      </c>
      <c r="C7" s="33">
        <v>3</v>
      </c>
      <c r="D7" s="33" t="s">
        <v>242</v>
      </c>
      <c r="E7" s="33">
        <v>1</v>
      </c>
      <c r="F7" s="33" t="s">
        <v>22</v>
      </c>
      <c r="G7" s="51">
        <v>65.400000000000006</v>
      </c>
      <c r="H7" s="67">
        <v>1407735</v>
      </c>
      <c r="I7" s="34" t="s">
        <v>448</v>
      </c>
    </row>
    <row r="8" spans="1:13" ht="15.6" x14ac:dyDescent="0.3">
      <c r="A8" s="33" t="s">
        <v>4</v>
      </c>
      <c r="B8" s="33" t="s">
        <v>24</v>
      </c>
      <c r="C8" s="33">
        <v>4</v>
      </c>
      <c r="D8" s="33" t="s">
        <v>243</v>
      </c>
      <c r="E8" s="33">
        <v>1</v>
      </c>
      <c r="F8" s="33" t="s">
        <v>22</v>
      </c>
      <c r="G8" s="51">
        <v>65.400000000000006</v>
      </c>
      <c r="H8" s="67">
        <v>1407735</v>
      </c>
      <c r="I8" s="34" t="s">
        <v>448</v>
      </c>
    </row>
    <row r="9" spans="1:13" ht="15.6" x14ac:dyDescent="0.3">
      <c r="A9" s="33" t="s">
        <v>4</v>
      </c>
      <c r="B9" s="33" t="s">
        <v>25</v>
      </c>
      <c r="C9" s="33">
        <v>1</v>
      </c>
      <c r="D9" s="33" t="s">
        <v>244</v>
      </c>
      <c r="E9" s="33">
        <v>1</v>
      </c>
      <c r="F9" s="33" t="s">
        <v>22</v>
      </c>
      <c r="G9" s="51">
        <v>55.6</v>
      </c>
      <c r="H9" s="67">
        <v>1284360</v>
      </c>
      <c r="I9" s="34" t="s">
        <v>448</v>
      </c>
    </row>
    <row r="10" spans="1:13" ht="15.6" x14ac:dyDescent="0.3">
      <c r="A10" s="33" t="s">
        <v>5</v>
      </c>
      <c r="B10" s="33" t="s">
        <v>30</v>
      </c>
      <c r="C10" s="33">
        <v>6</v>
      </c>
      <c r="D10" s="33" t="s">
        <v>258</v>
      </c>
      <c r="E10" s="33">
        <v>1</v>
      </c>
      <c r="F10" s="33" t="s">
        <v>22</v>
      </c>
      <c r="G10" s="51">
        <f>53.6+2</f>
        <v>55.6</v>
      </c>
      <c r="H10" s="67">
        <v>1284360</v>
      </c>
      <c r="I10" s="34" t="s">
        <v>448</v>
      </c>
    </row>
    <row r="11" spans="1:13" ht="15.6" x14ac:dyDescent="0.3">
      <c r="A11" s="33" t="s">
        <v>5</v>
      </c>
      <c r="B11" s="33" t="s">
        <v>32</v>
      </c>
      <c r="C11" s="33">
        <v>7</v>
      </c>
      <c r="D11" s="33" t="s">
        <v>260</v>
      </c>
      <c r="E11" s="33">
        <v>1</v>
      </c>
      <c r="F11" s="33" t="s">
        <v>22</v>
      </c>
      <c r="G11" s="51">
        <v>65.400000000000006</v>
      </c>
      <c r="H11" s="67">
        <v>1407735</v>
      </c>
      <c r="I11" s="34" t="s">
        <v>448</v>
      </c>
    </row>
    <row r="12" spans="1:13" ht="15.6" x14ac:dyDescent="0.3">
      <c r="A12" s="33" t="s">
        <v>5</v>
      </c>
      <c r="B12" s="33" t="s">
        <v>33</v>
      </c>
      <c r="C12" s="33">
        <v>8</v>
      </c>
      <c r="D12" s="33" t="s">
        <v>262</v>
      </c>
      <c r="E12" s="33">
        <v>1</v>
      </c>
      <c r="F12" s="33" t="s">
        <v>22</v>
      </c>
      <c r="G12" s="51">
        <v>65.400000000000006</v>
      </c>
      <c r="H12" s="67">
        <v>1407735</v>
      </c>
      <c r="I12" s="34" t="s">
        <v>448</v>
      </c>
    </row>
    <row r="13" spans="1:13" ht="15.6" x14ac:dyDescent="0.3">
      <c r="A13" s="33" t="s">
        <v>5</v>
      </c>
      <c r="B13" s="33" t="s">
        <v>34</v>
      </c>
      <c r="C13" s="33">
        <v>5</v>
      </c>
      <c r="D13" s="33" t="s">
        <v>263</v>
      </c>
      <c r="E13" s="33">
        <v>1</v>
      </c>
      <c r="F13" s="33" t="s">
        <v>22</v>
      </c>
      <c r="G13" s="51">
        <v>55.6</v>
      </c>
      <c r="H13" s="67">
        <v>1284360</v>
      </c>
      <c r="I13" s="34" t="s">
        <v>448</v>
      </c>
    </row>
    <row r="14" spans="1:13" ht="15.6" x14ac:dyDescent="0.3">
      <c r="A14" s="33" t="s">
        <v>6</v>
      </c>
      <c r="B14" s="33" t="s">
        <v>26</v>
      </c>
      <c r="C14" s="33">
        <v>10</v>
      </c>
      <c r="D14" s="33" t="s">
        <v>264</v>
      </c>
      <c r="E14" s="33">
        <v>1</v>
      </c>
      <c r="F14" s="33" t="s">
        <v>22</v>
      </c>
      <c r="G14" s="51">
        <v>55.6</v>
      </c>
      <c r="H14" s="67">
        <v>1284360</v>
      </c>
      <c r="I14" s="34" t="s">
        <v>448</v>
      </c>
    </row>
    <row r="15" spans="1:13" ht="15.6" x14ac:dyDescent="0.3">
      <c r="A15" s="33" t="s">
        <v>6</v>
      </c>
      <c r="B15" s="33" t="s">
        <v>27</v>
      </c>
      <c r="C15" s="33">
        <v>11</v>
      </c>
      <c r="D15" s="33" t="s">
        <v>259</v>
      </c>
      <c r="E15" s="33">
        <v>1</v>
      </c>
      <c r="F15" s="33" t="s">
        <v>22</v>
      </c>
      <c r="G15" s="51">
        <v>65.400000000000006</v>
      </c>
      <c r="H15" s="67">
        <v>1407735</v>
      </c>
      <c r="I15" s="34" t="s">
        <v>448</v>
      </c>
    </row>
    <row r="16" spans="1:13" ht="15.6" x14ac:dyDescent="0.3">
      <c r="A16" s="33" t="s">
        <v>6</v>
      </c>
      <c r="B16" s="33" t="s">
        <v>28</v>
      </c>
      <c r="C16" s="33">
        <v>12</v>
      </c>
      <c r="D16" s="33" t="s">
        <v>261</v>
      </c>
      <c r="E16" s="33">
        <v>1</v>
      </c>
      <c r="F16" s="33" t="s">
        <v>22</v>
      </c>
      <c r="G16" s="51">
        <v>65.400000000000006</v>
      </c>
      <c r="H16" s="67">
        <v>1407735</v>
      </c>
      <c r="I16" s="34" t="s">
        <v>448</v>
      </c>
    </row>
    <row r="17" spans="1:9" ht="15.6" x14ac:dyDescent="0.3">
      <c r="A17" s="33" t="s">
        <v>6</v>
      </c>
      <c r="B17" s="33" t="s">
        <v>29</v>
      </c>
      <c r="C17" s="33">
        <v>9</v>
      </c>
      <c r="D17" s="33" t="s">
        <v>266</v>
      </c>
      <c r="E17" s="33">
        <v>1</v>
      </c>
      <c r="F17" s="33" t="s">
        <v>22</v>
      </c>
      <c r="G17" s="51">
        <v>55.6</v>
      </c>
      <c r="H17" s="67">
        <v>1284360</v>
      </c>
      <c r="I17" s="34" t="s">
        <v>448</v>
      </c>
    </row>
    <row r="18" spans="1:9" ht="15.6" x14ac:dyDescent="0.3">
      <c r="A18" s="8" t="s">
        <v>7</v>
      </c>
      <c r="B18" s="8" t="s">
        <v>31</v>
      </c>
      <c r="C18" s="8">
        <v>13</v>
      </c>
      <c r="D18" s="8" t="s">
        <v>257</v>
      </c>
      <c r="E18" s="8">
        <v>2</v>
      </c>
      <c r="F18" s="8" t="s">
        <v>39</v>
      </c>
      <c r="G18" s="50">
        <v>35</v>
      </c>
      <c r="H18" s="68">
        <f>882000*1.15</f>
        <v>1014299.9999999999</v>
      </c>
      <c r="I18" s="36"/>
    </row>
    <row r="19" spans="1:9" ht="15.6" x14ac:dyDescent="0.3">
      <c r="A19" s="33" t="s">
        <v>7</v>
      </c>
      <c r="B19" s="33" t="s">
        <v>41</v>
      </c>
      <c r="C19" s="33">
        <v>14</v>
      </c>
      <c r="D19" s="33" t="s">
        <v>267</v>
      </c>
      <c r="E19" s="33">
        <v>2</v>
      </c>
      <c r="F19" s="33" t="s">
        <v>22</v>
      </c>
      <c r="G19" s="51">
        <v>70.2</v>
      </c>
      <c r="H19" s="67">
        <v>1474200</v>
      </c>
      <c r="I19" s="34" t="s">
        <v>448</v>
      </c>
    </row>
    <row r="20" spans="1:9" ht="15.6" x14ac:dyDescent="0.3">
      <c r="A20" s="8" t="s">
        <v>7</v>
      </c>
      <c r="B20" s="8" t="s">
        <v>42</v>
      </c>
      <c r="C20" s="8">
        <v>15</v>
      </c>
      <c r="D20" s="8" t="s">
        <v>268</v>
      </c>
      <c r="E20" s="8">
        <v>2</v>
      </c>
      <c r="F20" s="8" t="s">
        <v>22</v>
      </c>
      <c r="G20" s="50">
        <v>70.2</v>
      </c>
      <c r="H20" s="68">
        <v>1474200</v>
      </c>
      <c r="I20" s="36"/>
    </row>
    <row r="21" spans="1:9" ht="15.6" x14ac:dyDescent="0.3">
      <c r="A21" s="33" t="s">
        <v>7</v>
      </c>
      <c r="B21" s="33" t="s">
        <v>43</v>
      </c>
      <c r="C21" s="33">
        <v>16</v>
      </c>
      <c r="D21" s="33" t="s">
        <v>269</v>
      </c>
      <c r="E21" s="33">
        <v>2</v>
      </c>
      <c r="F21" s="33" t="s">
        <v>39</v>
      </c>
      <c r="G21" s="51">
        <v>37</v>
      </c>
      <c r="H21" s="67">
        <v>932400</v>
      </c>
      <c r="I21" s="34" t="s">
        <v>448</v>
      </c>
    </row>
    <row r="22" spans="1:9" ht="15.6" x14ac:dyDescent="0.3">
      <c r="A22" s="33" t="s">
        <v>8</v>
      </c>
      <c r="B22" s="33" t="s">
        <v>35</v>
      </c>
      <c r="C22" s="33">
        <v>17</v>
      </c>
      <c r="D22" s="33" t="s">
        <v>270</v>
      </c>
      <c r="E22" s="33">
        <v>2</v>
      </c>
      <c r="F22" s="33" t="s">
        <v>39</v>
      </c>
      <c r="G22" s="51">
        <v>37.200000000000003</v>
      </c>
      <c r="H22" s="67">
        <v>937440</v>
      </c>
      <c r="I22" s="34" t="s">
        <v>448</v>
      </c>
    </row>
    <row r="23" spans="1:9" ht="15.6" x14ac:dyDescent="0.3">
      <c r="A23" s="33" t="s">
        <v>8</v>
      </c>
      <c r="B23" s="33" t="s">
        <v>36</v>
      </c>
      <c r="C23" s="33">
        <v>18</v>
      </c>
      <c r="D23" s="33" t="s">
        <v>271</v>
      </c>
      <c r="E23" s="33">
        <v>2</v>
      </c>
      <c r="F23" s="33" t="s">
        <v>22</v>
      </c>
      <c r="G23" s="51">
        <v>70.2</v>
      </c>
      <c r="H23" s="67">
        <v>1474200</v>
      </c>
      <c r="I23" s="34" t="s">
        <v>448</v>
      </c>
    </row>
    <row r="24" spans="1:9" ht="15.6" x14ac:dyDescent="0.3">
      <c r="A24" s="8" t="s">
        <v>8</v>
      </c>
      <c r="B24" s="8" t="s">
        <v>37</v>
      </c>
      <c r="C24" s="8">
        <v>19</v>
      </c>
      <c r="D24" s="8" t="s">
        <v>272</v>
      </c>
      <c r="E24" s="8">
        <v>2</v>
      </c>
      <c r="F24" s="8" t="s">
        <v>22</v>
      </c>
      <c r="G24" s="50">
        <v>70.2</v>
      </c>
      <c r="H24" s="68">
        <v>1474200</v>
      </c>
      <c r="I24" s="36"/>
    </row>
    <row r="25" spans="1:9" ht="15.6" x14ac:dyDescent="0.3">
      <c r="A25" s="33" t="s">
        <v>8</v>
      </c>
      <c r="B25" s="33" t="s">
        <v>38</v>
      </c>
      <c r="C25" s="33">
        <v>20</v>
      </c>
      <c r="D25" s="33" t="s">
        <v>265</v>
      </c>
      <c r="E25" s="33">
        <v>2</v>
      </c>
      <c r="F25" s="33" t="s">
        <v>39</v>
      </c>
      <c r="G25" s="51">
        <v>37.200000000000003</v>
      </c>
      <c r="H25" s="67">
        <v>937440</v>
      </c>
      <c r="I25" s="34" t="s">
        <v>448</v>
      </c>
    </row>
    <row r="26" spans="1:9" ht="15.6" x14ac:dyDescent="0.3">
      <c r="A26" s="33" t="s">
        <v>9</v>
      </c>
      <c r="B26" s="33" t="s">
        <v>40</v>
      </c>
      <c r="C26" s="33">
        <v>21</v>
      </c>
      <c r="D26" s="33" t="s">
        <v>273</v>
      </c>
      <c r="E26" s="33">
        <v>2</v>
      </c>
      <c r="F26" s="33" t="s">
        <v>39</v>
      </c>
      <c r="G26" s="51">
        <v>37</v>
      </c>
      <c r="H26" s="67">
        <v>932400</v>
      </c>
      <c r="I26" s="34" t="s">
        <v>448</v>
      </c>
    </row>
    <row r="27" spans="1:9" ht="15.6" x14ac:dyDescent="0.3">
      <c r="A27" s="33" t="s">
        <v>9</v>
      </c>
      <c r="B27" s="33" t="s">
        <v>46</v>
      </c>
      <c r="C27" s="33">
        <v>22</v>
      </c>
      <c r="D27" s="33" t="s">
        <v>274</v>
      </c>
      <c r="E27" s="33">
        <v>2</v>
      </c>
      <c r="F27" s="33" t="s">
        <v>22</v>
      </c>
      <c r="G27" s="51">
        <v>70.099999999999994</v>
      </c>
      <c r="H27" s="67">
        <v>1472100</v>
      </c>
      <c r="I27" s="34" t="s">
        <v>448</v>
      </c>
    </row>
    <row r="28" spans="1:9" ht="15.6" x14ac:dyDescent="0.3">
      <c r="A28" s="8" t="s">
        <v>9</v>
      </c>
      <c r="B28" s="8" t="s">
        <v>47</v>
      </c>
      <c r="C28" s="8">
        <v>23</v>
      </c>
      <c r="D28" s="8" t="s">
        <v>275</v>
      </c>
      <c r="E28" s="8">
        <v>2</v>
      </c>
      <c r="F28" s="8" t="s">
        <v>22</v>
      </c>
      <c r="G28" s="50">
        <v>70.099999999999994</v>
      </c>
      <c r="H28" s="68">
        <v>1472100</v>
      </c>
      <c r="I28" s="36"/>
    </row>
    <row r="29" spans="1:9" ht="15.6" x14ac:dyDescent="0.3">
      <c r="A29" s="33" t="s">
        <v>9</v>
      </c>
      <c r="B29" s="33" t="s">
        <v>48</v>
      </c>
      <c r="C29" s="33">
        <v>24</v>
      </c>
      <c r="D29" s="33" t="s">
        <v>276</v>
      </c>
      <c r="E29" s="33">
        <v>2</v>
      </c>
      <c r="F29" s="33" t="s">
        <v>39</v>
      </c>
      <c r="G29" s="51">
        <v>37</v>
      </c>
      <c r="H29" s="67">
        <v>932400</v>
      </c>
      <c r="I29" s="34" t="s">
        <v>448</v>
      </c>
    </row>
    <row r="30" spans="1:9" ht="15.6" x14ac:dyDescent="0.3">
      <c r="A30" s="33" t="s">
        <v>10</v>
      </c>
      <c r="B30" s="33" t="s">
        <v>44</v>
      </c>
      <c r="C30" s="33">
        <v>25</v>
      </c>
      <c r="D30" s="33" t="s">
        <v>277</v>
      </c>
      <c r="E30" s="33">
        <v>3</v>
      </c>
      <c r="F30" s="33" t="s">
        <v>39</v>
      </c>
      <c r="G30" s="51">
        <v>37.200000000000003</v>
      </c>
      <c r="H30" s="67">
        <v>937440</v>
      </c>
      <c r="I30" s="34" t="s">
        <v>448</v>
      </c>
    </row>
    <row r="31" spans="1:9" ht="15.6" x14ac:dyDescent="0.3">
      <c r="A31" s="33" t="s">
        <v>10</v>
      </c>
      <c r="B31" s="33" t="s">
        <v>49</v>
      </c>
      <c r="C31" s="33">
        <v>26</v>
      </c>
      <c r="D31" s="33" t="s">
        <v>278</v>
      </c>
      <c r="E31" s="33">
        <v>3</v>
      </c>
      <c r="F31" s="33" t="s">
        <v>22</v>
      </c>
      <c r="G31" s="51">
        <v>70.2</v>
      </c>
      <c r="H31" s="67">
        <v>1474200</v>
      </c>
      <c r="I31" s="34" t="s">
        <v>448</v>
      </c>
    </row>
    <row r="32" spans="1:9" ht="15.6" x14ac:dyDescent="0.3">
      <c r="A32" s="8" t="s">
        <v>10</v>
      </c>
      <c r="B32" s="8" t="s">
        <v>50</v>
      </c>
      <c r="C32" s="8">
        <v>27</v>
      </c>
      <c r="D32" s="8" t="s">
        <v>279</v>
      </c>
      <c r="E32" s="8">
        <v>3</v>
      </c>
      <c r="F32" s="8" t="s">
        <v>22</v>
      </c>
      <c r="G32" s="50">
        <v>70.2</v>
      </c>
      <c r="H32" s="68">
        <v>1474200</v>
      </c>
      <c r="I32" s="36"/>
    </row>
    <row r="33" spans="1:11" ht="15.6" x14ac:dyDescent="0.3">
      <c r="A33" s="8" t="s">
        <v>10</v>
      </c>
      <c r="B33" s="8" t="s">
        <v>51</v>
      </c>
      <c r="C33" s="8">
        <v>28</v>
      </c>
      <c r="D33" s="8" t="s">
        <v>280</v>
      </c>
      <c r="E33" s="8">
        <v>3</v>
      </c>
      <c r="F33" s="8" t="s">
        <v>39</v>
      </c>
      <c r="G33" s="50">
        <v>37.200000000000003</v>
      </c>
      <c r="H33" s="68">
        <f>937440*1.1</f>
        <v>1031184.0000000001</v>
      </c>
      <c r="I33" s="36"/>
    </row>
    <row r="34" spans="1:11" ht="15.6" x14ac:dyDescent="0.3">
      <c r="A34" s="33" t="s">
        <v>11</v>
      </c>
      <c r="B34" s="33" t="s">
        <v>45</v>
      </c>
      <c r="C34" s="33">
        <v>29</v>
      </c>
      <c r="D34" s="33" t="s">
        <v>281</v>
      </c>
      <c r="E34" s="33">
        <v>3</v>
      </c>
      <c r="F34" s="33" t="s">
        <v>39</v>
      </c>
      <c r="G34" s="51">
        <v>37</v>
      </c>
      <c r="H34" s="67">
        <v>932400</v>
      </c>
      <c r="I34" s="34" t="s">
        <v>448</v>
      </c>
      <c r="K34" s="42"/>
    </row>
    <row r="35" spans="1:11" ht="15.6" x14ac:dyDescent="0.3">
      <c r="A35" s="33" t="s">
        <v>11</v>
      </c>
      <c r="B35" s="33" t="s">
        <v>52</v>
      </c>
      <c r="C35" s="33">
        <v>30</v>
      </c>
      <c r="D35" s="33" t="s">
        <v>282</v>
      </c>
      <c r="E35" s="33">
        <v>3</v>
      </c>
      <c r="F35" s="33" t="s">
        <v>22</v>
      </c>
      <c r="G35" s="51">
        <v>70.2</v>
      </c>
      <c r="H35" s="67">
        <v>1474200</v>
      </c>
      <c r="I35" s="34" t="s">
        <v>448</v>
      </c>
    </row>
    <row r="36" spans="1:11" ht="15.6" x14ac:dyDescent="0.3">
      <c r="A36" s="33" t="s">
        <v>11</v>
      </c>
      <c r="B36" s="33" t="s">
        <v>53</v>
      </c>
      <c r="C36" s="33">
        <v>31</v>
      </c>
      <c r="D36" s="33" t="s">
        <v>283</v>
      </c>
      <c r="E36" s="33">
        <v>3</v>
      </c>
      <c r="F36" s="33" t="s">
        <v>22</v>
      </c>
      <c r="G36" s="51">
        <v>70.2</v>
      </c>
      <c r="H36" s="67">
        <v>1474200</v>
      </c>
      <c r="I36" s="34" t="s">
        <v>448</v>
      </c>
    </row>
    <row r="37" spans="1:11" ht="15.6" x14ac:dyDescent="0.3">
      <c r="A37" s="33" t="s">
        <v>11</v>
      </c>
      <c r="B37" s="33" t="s">
        <v>54</v>
      </c>
      <c r="C37" s="33">
        <v>32</v>
      </c>
      <c r="D37" s="33" t="s">
        <v>284</v>
      </c>
      <c r="E37" s="33">
        <v>3</v>
      </c>
      <c r="F37" s="33" t="s">
        <v>39</v>
      </c>
      <c r="G37" s="51">
        <v>35</v>
      </c>
      <c r="H37" s="67">
        <f>882000*1.1</f>
        <v>970200.00000000012</v>
      </c>
      <c r="I37" s="34" t="s">
        <v>448</v>
      </c>
    </row>
    <row r="38" spans="1:11" ht="15.6" x14ac:dyDescent="0.3">
      <c r="A38" s="33" t="s">
        <v>154</v>
      </c>
      <c r="B38" s="33" t="s">
        <v>159</v>
      </c>
      <c r="C38" s="33">
        <v>33</v>
      </c>
      <c r="D38" s="33" t="s">
        <v>285</v>
      </c>
      <c r="E38" s="33">
        <v>4</v>
      </c>
      <c r="F38" s="33" t="s">
        <v>39</v>
      </c>
      <c r="G38" s="51">
        <v>35</v>
      </c>
      <c r="H38" s="67">
        <v>882000</v>
      </c>
      <c r="I38" s="34" t="s">
        <v>448</v>
      </c>
    </row>
    <row r="39" spans="1:11" ht="15.6" x14ac:dyDescent="0.3">
      <c r="A39" s="33" t="s">
        <v>154</v>
      </c>
      <c r="B39" s="33" t="s">
        <v>162</v>
      </c>
      <c r="C39" s="33">
        <v>34</v>
      </c>
      <c r="D39" s="33" t="s">
        <v>286</v>
      </c>
      <c r="E39" s="33">
        <v>4</v>
      </c>
      <c r="F39" s="33" t="s">
        <v>22</v>
      </c>
      <c r="G39" s="51">
        <v>70.2</v>
      </c>
      <c r="H39" s="67">
        <v>1474200</v>
      </c>
      <c r="I39" s="34" t="s">
        <v>448</v>
      </c>
    </row>
    <row r="40" spans="1:11" ht="15.6" x14ac:dyDescent="0.3">
      <c r="A40" s="33" t="s">
        <v>154</v>
      </c>
      <c r="B40" s="33" t="s">
        <v>163</v>
      </c>
      <c r="C40" s="33">
        <v>35</v>
      </c>
      <c r="D40" s="33" t="s">
        <v>287</v>
      </c>
      <c r="E40" s="33">
        <v>4</v>
      </c>
      <c r="F40" s="33" t="s">
        <v>22</v>
      </c>
      <c r="G40" s="51">
        <v>70.2</v>
      </c>
      <c r="H40" s="67">
        <v>1474200</v>
      </c>
      <c r="I40" s="34" t="s">
        <v>448</v>
      </c>
    </row>
    <row r="41" spans="1:11" ht="15.6" x14ac:dyDescent="0.3">
      <c r="A41" s="33" t="s">
        <v>154</v>
      </c>
      <c r="B41" s="33" t="s">
        <v>164</v>
      </c>
      <c r="C41" s="33">
        <v>36</v>
      </c>
      <c r="D41" s="33" t="s">
        <v>288</v>
      </c>
      <c r="E41" s="33">
        <v>4</v>
      </c>
      <c r="F41" s="33" t="s">
        <v>39</v>
      </c>
      <c r="G41" s="51">
        <v>37</v>
      </c>
      <c r="H41" s="67">
        <v>932400</v>
      </c>
      <c r="I41" s="34" t="s">
        <v>448</v>
      </c>
    </row>
    <row r="42" spans="1:11" ht="15.6" x14ac:dyDescent="0.3">
      <c r="A42" s="33" t="s">
        <v>155</v>
      </c>
      <c r="B42" s="33" t="s">
        <v>160</v>
      </c>
      <c r="C42" s="33">
        <v>37</v>
      </c>
      <c r="D42" s="33" t="s">
        <v>289</v>
      </c>
      <c r="E42" s="33">
        <v>4</v>
      </c>
      <c r="F42" s="33" t="s">
        <v>39</v>
      </c>
      <c r="G42" s="33">
        <v>37</v>
      </c>
      <c r="H42" s="69">
        <v>932400</v>
      </c>
      <c r="I42" s="34" t="s">
        <v>448</v>
      </c>
    </row>
    <row r="43" spans="1:11" ht="15.6" x14ac:dyDescent="0.3">
      <c r="A43" s="33" t="s">
        <v>155</v>
      </c>
      <c r="B43" s="33" t="s">
        <v>165</v>
      </c>
      <c r="C43" s="33">
        <v>38</v>
      </c>
      <c r="D43" s="33" t="s">
        <v>290</v>
      </c>
      <c r="E43" s="33">
        <v>4</v>
      </c>
      <c r="F43" s="33" t="s">
        <v>22</v>
      </c>
      <c r="G43" s="33">
        <v>71</v>
      </c>
      <c r="H43" s="69">
        <v>1480500</v>
      </c>
      <c r="I43" s="34" t="s">
        <v>448</v>
      </c>
    </row>
    <row r="44" spans="1:11" ht="15.6" x14ac:dyDescent="0.3">
      <c r="A44" s="33" t="s">
        <v>155</v>
      </c>
      <c r="B44" s="33" t="s">
        <v>166</v>
      </c>
      <c r="C44" s="33">
        <v>39</v>
      </c>
      <c r="D44" s="33" t="s">
        <v>291</v>
      </c>
      <c r="E44" s="33">
        <v>4</v>
      </c>
      <c r="F44" s="33" t="s">
        <v>22</v>
      </c>
      <c r="G44" s="33">
        <v>71</v>
      </c>
      <c r="H44" s="69">
        <v>1480500</v>
      </c>
      <c r="I44" s="34" t="s">
        <v>448</v>
      </c>
    </row>
    <row r="45" spans="1:11" ht="15.6" x14ac:dyDescent="0.3">
      <c r="A45" s="33" t="s">
        <v>155</v>
      </c>
      <c r="B45" s="33" t="s">
        <v>167</v>
      </c>
      <c r="C45" s="33">
        <v>40</v>
      </c>
      <c r="D45" s="33" t="s">
        <v>292</v>
      </c>
      <c r="E45" s="33">
        <v>4</v>
      </c>
      <c r="F45" s="33" t="s">
        <v>39</v>
      </c>
      <c r="G45" s="33">
        <v>37</v>
      </c>
      <c r="H45" s="67">
        <v>932400</v>
      </c>
      <c r="I45" s="34" t="s">
        <v>448</v>
      </c>
    </row>
    <row r="46" spans="1:11" ht="15.6" x14ac:dyDescent="0.3">
      <c r="A46" s="33" t="s">
        <v>156</v>
      </c>
      <c r="B46" s="33" t="s">
        <v>161</v>
      </c>
      <c r="C46" s="33">
        <v>41</v>
      </c>
      <c r="D46" s="33" t="s">
        <v>293</v>
      </c>
      <c r="E46" s="33">
        <v>5</v>
      </c>
      <c r="F46" s="33" t="s">
        <v>39</v>
      </c>
      <c r="G46" s="51">
        <v>37</v>
      </c>
      <c r="H46" s="69">
        <f>932400*1.1</f>
        <v>1025640.0000000001</v>
      </c>
      <c r="I46" s="34" t="s">
        <v>448</v>
      </c>
    </row>
    <row r="47" spans="1:11" ht="15.6" x14ac:dyDescent="0.3">
      <c r="A47" s="8" t="s">
        <v>156</v>
      </c>
      <c r="B47" s="8" t="s">
        <v>170</v>
      </c>
      <c r="C47" s="8">
        <v>42</v>
      </c>
      <c r="D47" s="8" t="s">
        <v>294</v>
      </c>
      <c r="E47" s="8">
        <v>5</v>
      </c>
      <c r="F47" s="8" t="s">
        <v>22</v>
      </c>
      <c r="G47" s="50">
        <v>66.599999999999994</v>
      </c>
      <c r="H47" s="75">
        <f>1433565*1.1</f>
        <v>1576921.5000000002</v>
      </c>
      <c r="I47" s="36"/>
    </row>
    <row r="48" spans="1:11" ht="15.6" x14ac:dyDescent="0.3">
      <c r="A48" s="33" t="s">
        <v>156</v>
      </c>
      <c r="B48" s="33" t="s">
        <v>171</v>
      </c>
      <c r="C48" s="33">
        <v>43</v>
      </c>
      <c r="D48" s="33" t="s">
        <v>295</v>
      </c>
      <c r="E48" s="33">
        <v>5</v>
      </c>
      <c r="F48" s="33" t="s">
        <v>22</v>
      </c>
      <c r="G48" s="51">
        <v>66.599999999999994</v>
      </c>
      <c r="H48" s="69">
        <v>1433565</v>
      </c>
      <c r="I48" s="34" t="s">
        <v>448</v>
      </c>
    </row>
    <row r="49" spans="1:9" ht="15.6" x14ac:dyDescent="0.3">
      <c r="A49" s="33" t="s">
        <v>156</v>
      </c>
      <c r="B49" s="33" t="s">
        <v>172</v>
      </c>
      <c r="C49" s="33">
        <v>44</v>
      </c>
      <c r="D49" s="33" t="s">
        <v>296</v>
      </c>
      <c r="E49" s="33">
        <v>5</v>
      </c>
      <c r="F49" s="33" t="s">
        <v>39</v>
      </c>
      <c r="G49" s="51">
        <v>37</v>
      </c>
      <c r="H49" s="69">
        <v>932400</v>
      </c>
      <c r="I49" s="34" t="s">
        <v>448</v>
      </c>
    </row>
    <row r="50" spans="1:9" ht="15.6" x14ac:dyDescent="0.3">
      <c r="A50" s="33" t="s">
        <v>157</v>
      </c>
      <c r="B50" s="33" t="s">
        <v>168</v>
      </c>
      <c r="C50" s="33">
        <v>45</v>
      </c>
      <c r="D50" s="33" t="s">
        <v>297</v>
      </c>
      <c r="E50" s="33">
        <v>5</v>
      </c>
      <c r="F50" s="33" t="s">
        <v>39</v>
      </c>
      <c r="G50" s="51">
        <v>37</v>
      </c>
      <c r="H50" s="67">
        <v>932400</v>
      </c>
      <c r="I50" s="34" t="s">
        <v>448</v>
      </c>
    </row>
    <row r="51" spans="1:9" ht="15.6" x14ac:dyDescent="0.3">
      <c r="A51" s="33" t="s">
        <v>157</v>
      </c>
      <c r="B51" s="33" t="s">
        <v>173</v>
      </c>
      <c r="C51" s="33">
        <v>46</v>
      </c>
      <c r="D51" s="33" t="s">
        <v>298</v>
      </c>
      <c r="E51" s="33">
        <v>5</v>
      </c>
      <c r="F51" s="33" t="s">
        <v>22</v>
      </c>
      <c r="G51" s="51">
        <v>71</v>
      </c>
      <c r="H51" s="67">
        <f>1480500*1.1</f>
        <v>1628550.0000000002</v>
      </c>
      <c r="I51" s="34" t="s">
        <v>448</v>
      </c>
    </row>
    <row r="52" spans="1:9" ht="15.6" x14ac:dyDescent="0.3">
      <c r="A52" s="33" t="s">
        <v>157</v>
      </c>
      <c r="B52" s="33" t="s">
        <v>174</v>
      </c>
      <c r="C52" s="33">
        <v>47</v>
      </c>
      <c r="D52" s="33" t="s">
        <v>299</v>
      </c>
      <c r="E52" s="33">
        <v>5</v>
      </c>
      <c r="F52" s="33" t="s">
        <v>22</v>
      </c>
      <c r="G52" s="51">
        <v>71</v>
      </c>
      <c r="H52" s="67">
        <v>1480500</v>
      </c>
      <c r="I52" s="34" t="s">
        <v>448</v>
      </c>
    </row>
    <row r="53" spans="1:9" ht="15.6" x14ac:dyDescent="0.3">
      <c r="A53" s="33" t="s">
        <v>157</v>
      </c>
      <c r="B53" s="33" t="s">
        <v>175</v>
      </c>
      <c r="C53" s="33">
        <v>48</v>
      </c>
      <c r="D53" s="33" t="s">
        <v>300</v>
      </c>
      <c r="E53" s="33">
        <v>5</v>
      </c>
      <c r="F53" s="33" t="s">
        <v>39</v>
      </c>
      <c r="G53" s="51">
        <v>37</v>
      </c>
      <c r="H53" s="67">
        <v>932400</v>
      </c>
      <c r="I53" s="34" t="s">
        <v>448</v>
      </c>
    </row>
    <row r="54" spans="1:9" ht="15.6" x14ac:dyDescent="0.3">
      <c r="A54" s="33" t="s">
        <v>158</v>
      </c>
      <c r="B54" s="33" t="s">
        <v>169</v>
      </c>
      <c r="C54" s="33">
        <v>49</v>
      </c>
      <c r="D54" s="33" t="s">
        <v>301</v>
      </c>
      <c r="E54" s="33">
        <v>5</v>
      </c>
      <c r="F54" s="33" t="s">
        <v>39</v>
      </c>
      <c r="G54" s="51">
        <v>37</v>
      </c>
      <c r="H54" s="67">
        <v>932400</v>
      </c>
      <c r="I54" s="34" t="s">
        <v>448</v>
      </c>
    </row>
    <row r="55" spans="1:9" ht="15.6" x14ac:dyDescent="0.3">
      <c r="A55" s="33" t="s">
        <v>158</v>
      </c>
      <c r="B55" s="33" t="s">
        <v>176</v>
      </c>
      <c r="C55" s="33">
        <v>50</v>
      </c>
      <c r="D55" s="33" t="s">
        <v>302</v>
      </c>
      <c r="E55" s="33">
        <v>5</v>
      </c>
      <c r="F55" s="33" t="s">
        <v>22</v>
      </c>
      <c r="G55" s="51">
        <v>70.2</v>
      </c>
      <c r="H55" s="67">
        <v>1474200</v>
      </c>
      <c r="I55" s="34" t="s">
        <v>448</v>
      </c>
    </row>
    <row r="56" spans="1:9" ht="15.6" x14ac:dyDescent="0.3">
      <c r="A56" s="33" t="s">
        <v>158</v>
      </c>
      <c r="B56" s="33" t="s">
        <v>177</v>
      </c>
      <c r="C56" s="33">
        <v>51</v>
      </c>
      <c r="D56" s="33" t="s">
        <v>303</v>
      </c>
      <c r="E56" s="33">
        <v>5</v>
      </c>
      <c r="F56" s="33" t="s">
        <v>22</v>
      </c>
      <c r="G56" s="51">
        <v>70.2</v>
      </c>
      <c r="H56" s="67">
        <v>1474200</v>
      </c>
      <c r="I56" s="34" t="s">
        <v>448</v>
      </c>
    </row>
    <row r="57" spans="1:9" ht="15.6" x14ac:dyDescent="0.3">
      <c r="A57" s="33" t="s">
        <v>158</v>
      </c>
      <c r="B57" s="33" t="s">
        <v>178</v>
      </c>
      <c r="C57" s="33">
        <v>52</v>
      </c>
      <c r="D57" s="33" t="s">
        <v>304</v>
      </c>
      <c r="E57" s="33">
        <v>5</v>
      </c>
      <c r="F57" s="33" t="s">
        <v>39</v>
      </c>
      <c r="G57" s="51">
        <v>35</v>
      </c>
      <c r="H57" s="67">
        <v>882000</v>
      </c>
      <c r="I57" s="34" t="s">
        <v>448</v>
      </c>
    </row>
    <row r="58" spans="1:9" ht="15.6" x14ac:dyDescent="0.3">
      <c r="A58" s="8"/>
      <c r="B58" s="8"/>
      <c r="C58" s="8"/>
      <c r="D58" s="8"/>
      <c r="E58" s="8"/>
      <c r="F58" s="8"/>
      <c r="G58" s="9"/>
      <c r="H58" s="26"/>
      <c r="I58" s="36"/>
    </row>
    <row r="61" spans="1:9" ht="18" x14ac:dyDescent="0.35">
      <c r="B61" s="47"/>
      <c r="C61" s="47"/>
      <c r="D61" s="47"/>
      <c r="E61" s="47"/>
      <c r="G61" s="10"/>
    </row>
    <row r="62" spans="1:9" ht="18" x14ac:dyDescent="0.35">
      <c r="B62" s="48"/>
      <c r="C62" s="48"/>
      <c r="D62" s="48"/>
      <c r="E62" s="48"/>
      <c r="G62" s="10"/>
    </row>
    <row r="63" spans="1:9" ht="18" x14ac:dyDescent="0.35">
      <c r="B63" s="48"/>
      <c r="C63" s="48"/>
      <c r="D63" s="48"/>
      <c r="E63" s="48"/>
      <c r="G63" s="10"/>
    </row>
    <row r="64" spans="1:9" x14ac:dyDescent="0.25">
      <c r="B64" s="2"/>
      <c r="C64" s="2"/>
      <c r="D64" s="2"/>
      <c r="E64" s="2"/>
      <c r="F64" s="2"/>
      <c r="G64" s="2"/>
      <c r="H64" s="5"/>
    </row>
    <row r="65" spans="2:8" x14ac:dyDescent="0.25">
      <c r="B65" s="2"/>
      <c r="C65" s="2"/>
      <c r="D65" s="2"/>
      <c r="E65" s="2"/>
      <c r="F65" s="2"/>
      <c r="G65" s="2"/>
      <c r="H65" s="5"/>
    </row>
    <row r="66" spans="2:8" x14ac:dyDescent="0.25">
      <c r="B66" s="2"/>
      <c r="C66" s="2"/>
      <c r="D66" s="2"/>
      <c r="E66" s="2"/>
      <c r="F66" s="2"/>
      <c r="G66" s="2"/>
      <c r="H66" s="5"/>
    </row>
    <row r="67" spans="2:8" x14ac:dyDescent="0.25">
      <c r="B67" s="2"/>
      <c r="C67" s="2"/>
      <c r="D67" s="2"/>
      <c r="E67" s="2"/>
      <c r="F67" s="2"/>
      <c r="G67" s="2"/>
      <c r="H67" s="5"/>
    </row>
    <row r="68" spans="2:8" x14ac:dyDescent="0.25">
      <c r="B68" s="2"/>
      <c r="C68" s="2"/>
      <c r="D68" s="2"/>
      <c r="E68" s="2"/>
      <c r="F68" s="2"/>
      <c r="G68" s="2"/>
      <c r="H68" s="5"/>
    </row>
    <row r="69" spans="2:8" x14ac:dyDescent="0.25">
      <c r="B69" s="2"/>
      <c r="C69" s="2"/>
      <c r="D69" s="2"/>
      <c r="E69" s="2"/>
      <c r="F69" s="2"/>
      <c r="G69" s="2"/>
      <c r="H69" s="5"/>
    </row>
    <row r="70" spans="2:8" x14ac:dyDescent="0.25">
      <c r="B70" s="2"/>
      <c r="C70" s="2"/>
      <c r="D70" s="2"/>
      <c r="E70" s="2"/>
      <c r="F70" s="2"/>
      <c r="G70" s="2"/>
      <c r="H70" s="5"/>
    </row>
    <row r="71" spans="2:8" x14ac:dyDescent="0.25">
      <c r="B71" s="2"/>
      <c r="C71" s="2"/>
      <c r="D71" s="2"/>
      <c r="E71" s="2"/>
      <c r="F71" s="2"/>
      <c r="G71" s="2"/>
      <c r="H71" s="5"/>
    </row>
    <row r="72" spans="2:8" x14ac:dyDescent="0.25">
      <c r="B72" s="2"/>
      <c r="C72" s="2"/>
      <c r="D72" s="2"/>
      <c r="E72" s="2"/>
      <c r="F72" s="2"/>
      <c r="G72" s="2"/>
      <c r="H72" s="5"/>
    </row>
    <row r="73" spans="2:8" x14ac:dyDescent="0.25">
      <c r="B73" s="2"/>
      <c r="C73" s="2"/>
      <c r="D73" s="2"/>
      <c r="E73" s="2"/>
      <c r="F73" s="2"/>
      <c r="G73" s="2"/>
      <c r="H73" s="5"/>
    </row>
    <row r="74" spans="2:8" x14ac:dyDescent="0.25">
      <c r="B74" s="2"/>
      <c r="C74" s="2"/>
      <c r="D74" s="2"/>
      <c r="E74" s="2"/>
      <c r="F74" s="2"/>
      <c r="G74" s="2"/>
      <c r="H74" s="5"/>
    </row>
    <row r="75" spans="2:8" x14ac:dyDescent="0.25">
      <c r="B75" s="2"/>
      <c r="C75" s="2"/>
      <c r="D75" s="2"/>
      <c r="E75" s="2"/>
      <c r="F75" s="2"/>
      <c r="G75" s="2"/>
      <c r="H75" s="5"/>
    </row>
    <row r="76" spans="2:8" x14ac:dyDescent="0.25">
      <c r="B76" s="2"/>
      <c r="C76" s="2"/>
      <c r="D76" s="2"/>
      <c r="E76" s="2"/>
      <c r="F76" s="2"/>
      <c r="G76" s="2"/>
      <c r="H76" s="5"/>
    </row>
    <row r="77" spans="2:8" x14ac:dyDescent="0.25">
      <c r="B77" s="2"/>
      <c r="C77" s="2"/>
      <c r="D77" s="2"/>
      <c r="E77" s="2"/>
      <c r="F77" s="2"/>
      <c r="G77" s="2"/>
      <c r="H77" s="5"/>
    </row>
    <row r="78" spans="2:8" x14ac:dyDescent="0.25">
      <c r="B78" s="2"/>
      <c r="C78" s="2"/>
      <c r="D78" s="2"/>
      <c r="E78" s="2"/>
      <c r="F78" s="2"/>
      <c r="G78" s="2"/>
      <c r="H78" s="5"/>
    </row>
    <row r="79" spans="2:8" x14ac:dyDescent="0.25">
      <c r="B79" s="2"/>
      <c r="C79" s="2"/>
      <c r="D79" s="2"/>
      <c r="E79" s="2"/>
      <c r="F79" s="2"/>
      <c r="G79" s="2"/>
      <c r="H79" s="5"/>
    </row>
    <row r="80" spans="2:8" x14ac:dyDescent="0.25">
      <c r="B80" s="2"/>
      <c r="C80" s="2"/>
      <c r="D80" s="2"/>
      <c r="E80" s="2"/>
      <c r="F80" s="2"/>
      <c r="G80" s="2"/>
      <c r="H80" s="5"/>
    </row>
    <row r="81" spans="2:8" x14ac:dyDescent="0.25">
      <c r="B81" s="2"/>
      <c r="C81" s="2"/>
      <c r="D81" s="2"/>
      <c r="E81" s="2"/>
      <c r="F81" s="2"/>
      <c r="G81" s="2"/>
      <c r="H81" s="5"/>
    </row>
    <row r="82" spans="2:8" x14ac:dyDescent="0.25">
      <c r="B82" s="2"/>
      <c r="C82" s="2"/>
      <c r="D82" s="2"/>
      <c r="E82" s="2"/>
      <c r="F82" s="2"/>
      <c r="G82" s="2"/>
      <c r="H82" s="5"/>
    </row>
    <row r="83" spans="2:8" x14ac:dyDescent="0.25">
      <c r="B83" s="2"/>
      <c r="C83" s="2"/>
      <c r="D83" s="2"/>
      <c r="E83" s="2"/>
      <c r="F83" s="2"/>
      <c r="G83" s="2"/>
      <c r="H83" s="5"/>
    </row>
    <row r="84" spans="2:8" x14ac:dyDescent="0.25">
      <c r="B84" s="2"/>
      <c r="C84" s="2"/>
      <c r="D84" s="2"/>
      <c r="E84" s="2"/>
      <c r="F84" s="2"/>
      <c r="G84" s="2"/>
      <c r="H84" s="5"/>
    </row>
    <row r="85" spans="2:8" x14ac:dyDescent="0.25">
      <c r="B85" s="2"/>
      <c r="C85" s="2"/>
      <c r="D85" s="2"/>
      <c r="E85" s="2"/>
      <c r="F85" s="2"/>
      <c r="G85" s="2"/>
      <c r="H85" s="5"/>
    </row>
    <row r="86" spans="2:8" x14ac:dyDescent="0.25">
      <c r="B86" s="2"/>
      <c r="C86" s="2"/>
      <c r="D86" s="2"/>
      <c r="E86" s="2"/>
      <c r="F86" s="2"/>
      <c r="G86" s="2"/>
      <c r="H86" s="5"/>
    </row>
    <row r="87" spans="2:8" x14ac:dyDescent="0.25">
      <c r="B87" s="2"/>
      <c r="C87" s="2"/>
      <c r="D87" s="2"/>
      <c r="E87" s="2"/>
      <c r="F87" s="2"/>
      <c r="G87" s="2"/>
      <c r="H87" s="5"/>
    </row>
    <row r="88" spans="2:8" x14ac:dyDescent="0.25">
      <c r="B88" s="2"/>
      <c r="C88" s="2"/>
      <c r="D88" s="2"/>
      <c r="E88" s="2"/>
      <c r="F88" s="2"/>
      <c r="G88" s="2"/>
      <c r="H88" s="5"/>
    </row>
    <row r="89" spans="2:8" x14ac:dyDescent="0.25">
      <c r="B89" s="2"/>
      <c r="C89" s="2"/>
      <c r="D89" s="2"/>
      <c r="E89" s="2"/>
      <c r="F89" s="2"/>
      <c r="G89" s="2"/>
      <c r="H89" s="5"/>
    </row>
    <row r="90" spans="2:8" x14ac:dyDescent="0.25">
      <c r="B90" s="2"/>
      <c r="C90" s="2"/>
      <c r="D90" s="2"/>
      <c r="E90" s="2"/>
      <c r="F90" s="2"/>
      <c r="G90" s="2"/>
      <c r="H90" s="5"/>
    </row>
    <row r="91" spans="2:8" x14ac:dyDescent="0.25">
      <c r="B91" s="2"/>
      <c r="C91" s="2"/>
      <c r="D91" s="2"/>
      <c r="E91" s="2"/>
      <c r="F91" s="2"/>
      <c r="G91" s="2"/>
      <c r="H91" s="5"/>
    </row>
    <row r="92" spans="2:8" x14ac:dyDescent="0.25">
      <c r="B92" s="2"/>
      <c r="C92" s="2"/>
      <c r="D92" s="2"/>
      <c r="E92" s="2"/>
      <c r="F92" s="2"/>
      <c r="G92" s="2"/>
      <c r="H92" s="5"/>
    </row>
    <row r="93" spans="2:8" x14ac:dyDescent="0.25">
      <c r="B93" s="2"/>
      <c r="C93" s="2"/>
      <c r="D93" s="2"/>
      <c r="E93" s="2"/>
      <c r="F93" s="2"/>
      <c r="G93" s="2"/>
      <c r="H93" s="5"/>
    </row>
    <row r="94" spans="2:8" x14ac:dyDescent="0.25">
      <c r="B94" s="2"/>
      <c r="C94" s="2"/>
      <c r="D94" s="2"/>
      <c r="E94" s="2"/>
      <c r="F94" s="2"/>
      <c r="G94" s="2"/>
      <c r="H94" s="5"/>
    </row>
    <row r="95" spans="2:8" x14ac:dyDescent="0.25">
      <c r="B95" s="2"/>
      <c r="C95" s="2"/>
      <c r="D95" s="2"/>
      <c r="E95" s="2"/>
      <c r="F95" s="2"/>
      <c r="G95" s="2"/>
      <c r="H95" s="5"/>
    </row>
    <row r="96" spans="2:8" x14ac:dyDescent="0.25">
      <c r="B96" s="2"/>
      <c r="C96" s="2"/>
      <c r="D96" s="2"/>
      <c r="E96" s="2"/>
      <c r="F96" s="2"/>
      <c r="G96" s="2"/>
      <c r="H96" s="5"/>
    </row>
    <row r="97" spans="2:8" x14ac:dyDescent="0.25">
      <c r="B97" s="2"/>
      <c r="C97" s="2"/>
      <c r="D97" s="2"/>
      <c r="E97" s="2"/>
      <c r="F97" s="2"/>
      <c r="G97" s="2"/>
      <c r="H97" s="5"/>
    </row>
    <row r="98" spans="2:8" x14ac:dyDescent="0.25">
      <c r="B98" s="2"/>
      <c r="C98" s="2"/>
      <c r="D98" s="2"/>
      <c r="E98" s="2"/>
      <c r="F98" s="2"/>
      <c r="G98" s="2"/>
      <c r="H98" s="5"/>
    </row>
    <row r="99" spans="2:8" x14ac:dyDescent="0.25">
      <c r="B99" s="2"/>
      <c r="C99" s="2"/>
      <c r="D99" s="2"/>
      <c r="E99" s="2"/>
      <c r="F99" s="2"/>
      <c r="G99" s="2"/>
      <c r="H99" s="5"/>
    </row>
    <row r="100" spans="2:8" x14ac:dyDescent="0.25">
      <c r="B100" s="2"/>
      <c r="C100" s="2"/>
      <c r="D100" s="2"/>
      <c r="E100" s="2"/>
      <c r="F100" s="2"/>
      <c r="G100" s="2"/>
      <c r="H100" s="5"/>
    </row>
    <row r="101" spans="2:8" x14ac:dyDescent="0.25">
      <c r="B101" s="2"/>
      <c r="C101" s="2"/>
      <c r="D101" s="2"/>
      <c r="E101" s="2"/>
      <c r="F101" s="2"/>
      <c r="G101" s="2"/>
      <c r="H101" s="5"/>
    </row>
    <row r="102" spans="2:8" x14ac:dyDescent="0.25">
      <c r="B102" s="2"/>
      <c r="C102" s="2"/>
      <c r="D102" s="2"/>
      <c r="E102" s="2"/>
      <c r="F102" s="2"/>
      <c r="G102" s="2"/>
      <c r="H102" s="5"/>
    </row>
    <row r="103" spans="2:8" x14ac:dyDescent="0.25">
      <c r="B103" s="2"/>
      <c r="C103" s="2"/>
      <c r="D103" s="2"/>
      <c r="E103" s="2"/>
      <c r="F103" s="2"/>
      <c r="G103" s="2"/>
      <c r="H103" s="5"/>
    </row>
    <row r="104" spans="2:8" x14ac:dyDescent="0.25">
      <c r="B104" s="2"/>
      <c r="C104" s="2"/>
      <c r="D104" s="2"/>
      <c r="E104" s="2"/>
      <c r="F104" s="2"/>
      <c r="G104" s="2"/>
      <c r="H104" s="5"/>
    </row>
    <row r="105" spans="2:8" x14ac:dyDescent="0.25">
      <c r="B105" s="2"/>
      <c r="C105" s="2"/>
      <c r="D105" s="2"/>
      <c r="E105" s="2"/>
      <c r="F105" s="2"/>
      <c r="G105" s="2"/>
      <c r="H105" s="5"/>
    </row>
    <row r="106" spans="2:8" x14ac:dyDescent="0.25">
      <c r="B106" s="2"/>
      <c r="C106" s="2"/>
      <c r="D106" s="2"/>
      <c r="E106" s="2"/>
      <c r="F106" s="2"/>
      <c r="G106" s="2"/>
      <c r="H106" s="5"/>
    </row>
    <row r="107" spans="2:8" x14ac:dyDescent="0.25">
      <c r="B107" s="2"/>
      <c r="C107" s="2"/>
      <c r="D107" s="2"/>
      <c r="E107" s="2"/>
      <c r="F107" s="2"/>
      <c r="G107" s="2"/>
      <c r="H107" s="5"/>
    </row>
    <row r="108" spans="2:8" x14ac:dyDescent="0.25">
      <c r="B108" s="2"/>
      <c r="C108" s="2"/>
      <c r="D108" s="2"/>
      <c r="E108" s="2"/>
      <c r="F108" s="2"/>
      <c r="G108" s="2"/>
      <c r="H108" s="5"/>
    </row>
    <row r="109" spans="2:8" x14ac:dyDescent="0.25">
      <c r="B109" s="2"/>
      <c r="C109" s="2"/>
      <c r="D109" s="2"/>
      <c r="E109" s="2"/>
      <c r="F109" s="2"/>
      <c r="G109" s="2"/>
      <c r="H109" s="5"/>
    </row>
    <row r="110" spans="2:8" x14ac:dyDescent="0.25">
      <c r="B110" s="2"/>
      <c r="C110" s="2"/>
      <c r="D110" s="2"/>
      <c r="E110" s="2"/>
      <c r="F110" s="2"/>
      <c r="G110" s="2"/>
      <c r="H110" s="5"/>
    </row>
    <row r="111" spans="2:8" x14ac:dyDescent="0.25">
      <c r="B111" s="2"/>
      <c r="C111" s="2"/>
      <c r="D111" s="2"/>
      <c r="E111" s="2"/>
      <c r="F111" s="2"/>
      <c r="G111" s="2"/>
      <c r="H111" s="5"/>
    </row>
    <row r="112" spans="2:8" x14ac:dyDescent="0.25">
      <c r="B112" s="2"/>
      <c r="C112" s="2"/>
      <c r="D112" s="2"/>
      <c r="E112" s="2"/>
      <c r="F112" s="2"/>
      <c r="G112" s="2"/>
      <c r="H112" s="5"/>
    </row>
    <row r="113" spans="2:8" x14ac:dyDescent="0.25">
      <c r="B113" s="2"/>
      <c r="C113" s="2"/>
      <c r="D113" s="2"/>
      <c r="E113" s="2"/>
      <c r="F113" s="2"/>
      <c r="G113" s="2"/>
      <c r="H113" s="5"/>
    </row>
    <row r="114" spans="2:8" x14ac:dyDescent="0.25">
      <c r="B114" s="2"/>
      <c r="C114" s="2"/>
      <c r="D114" s="2"/>
      <c r="E114" s="2"/>
      <c r="F114" s="2"/>
      <c r="G114" s="2"/>
      <c r="H114" s="5"/>
    </row>
    <row r="115" spans="2:8" x14ac:dyDescent="0.25">
      <c r="B115" s="2"/>
      <c r="C115" s="2"/>
      <c r="D115" s="2"/>
      <c r="E115" s="2"/>
      <c r="F115" s="2"/>
      <c r="G115" s="2"/>
      <c r="H115" s="5"/>
    </row>
    <row r="116" spans="2:8" x14ac:dyDescent="0.25">
      <c r="B116" s="2"/>
      <c r="C116" s="2"/>
      <c r="D116" s="2"/>
      <c r="E116" s="2"/>
      <c r="F116" s="2"/>
      <c r="G116" s="2"/>
      <c r="H116" s="5"/>
    </row>
    <row r="117" spans="2:8" x14ac:dyDescent="0.25">
      <c r="B117" s="2"/>
      <c r="C117" s="2"/>
      <c r="D117" s="2"/>
      <c r="E117" s="2"/>
      <c r="F117" s="2"/>
      <c r="G117" s="2"/>
      <c r="H117" s="5"/>
    </row>
    <row r="118" spans="2:8" x14ac:dyDescent="0.25">
      <c r="B118" s="2"/>
      <c r="C118" s="2"/>
      <c r="D118" s="2"/>
      <c r="E118" s="2"/>
      <c r="F118" s="2"/>
      <c r="G118" s="2"/>
      <c r="H118" s="5"/>
    </row>
    <row r="119" spans="2:8" x14ac:dyDescent="0.25">
      <c r="B119" s="2"/>
      <c r="C119" s="2"/>
      <c r="D119" s="2"/>
      <c r="E119" s="2"/>
      <c r="F119" s="2"/>
      <c r="G119" s="2"/>
      <c r="H119" s="5"/>
    </row>
    <row r="120" spans="2:8" x14ac:dyDescent="0.25">
      <c r="B120" s="2"/>
      <c r="C120" s="2"/>
      <c r="D120" s="2"/>
      <c r="E120" s="2"/>
      <c r="F120" s="2"/>
      <c r="G120" s="2"/>
      <c r="H120" s="5"/>
    </row>
    <row r="121" spans="2:8" x14ac:dyDescent="0.25">
      <c r="B121" s="2"/>
      <c r="C121" s="2"/>
      <c r="D121" s="2"/>
      <c r="E121" s="2"/>
      <c r="F121" s="2"/>
      <c r="G121" s="2"/>
      <c r="H121" s="5"/>
    </row>
    <row r="122" spans="2:8" x14ac:dyDescent="0.25">
      <c r="B122" s="2"/>
      <c r="C122" s="2"/>
      <c r="D122" s="2"/>
      <c r="E122" s="2"/>
      <c r="F122" s="2"/>
      <c r="G122" s="2"/>
      <c r="H122" s="5"/>
    </row>
    <row r="123" spans="2:8" x14ac:dyDescent="0.25">
      <c r="B123" s="2"/>
      <c r="C123" s="2"/>
      <c r="D123" s="2"/>
      <c r="E123" s="2"/>
      <c r="F123" s="2"/>
      <c r="G123" s="2"/>
      <c r="H123" s="5"/>
    </row>
    <row r="124" spans="2:8" x14ac:dyDescent="0.25">
      <c r="B124" s="2"/>
      <c r="C124" s="2"/>
      <c r="D124" s="2"/>
      <c r="E124" s="2"/>
      <c r="F124" s="2"/>
      <c r="G124" s="2"/>
      <c r="H124" s="5"/>
    </row>
    <row r="125" spans="2:8" x14ac:dyDescent="0.25">
      <c r="B125" s="2"/>
      <c r="C125" s="2"/>
      <c r="D125" s="2"/>
      <c r="E125" s="2"/>
      <c r="F125" s="2"/>
      <c r="G125" s="2"/>
      <c r="H125" s="5"/>
    </row>
    <row r="126" spans="2:8" x14ac:dyDescent="0.25">
      <c r="B126" s="2"/>
      <c r="C126" s="2"/>
      <c r="D126" s="2"/>
      <c r="E126" s="2"/>
      <c r="F126" s="2"/>
      <c r="G126" s="2"/>
      <c r="H126" s="5"/>
    </row>
    <row r="127" spans="2:8" x14ac:dyDescent="0.25">
      <c r="B127" s="2"/>
      <c r="C127" s="2"/>
      <c r="D127" s="2"/>
      <c r="E127" s="2"/>
      <c r="F127" s="2"/>
      <c r="G127" s="2"/>
      <c r="H127" s="5"/>
    </row>
    <row r="128" spans="2:8" x14ac:dyDescent="0.25">
      <c r="B128" s="2"/>
      <c r="C128" s="2"/>
      <c r="D128" s="2"/>
      <c r="E128" s="2"/>
      <c r="F128" s="2"/>
      <c r="G128" s="2"/>
      <c r="H128" s="5"/>
    </row>
    <row r="129" spans="2:8" x14ac:dyDescent="0.25">
      <c r="B129" s="2"/>
      <c r="C129" s="2"/>
      <c r="D129" s="2"/>
      <c r="E129" s="2"/>
      <c r="F129" s="2"/>
      <c r="G129" s="2"/>
      <c r="H129" s="5"/>
    </row>
    <row r="130" spans="2:8" x14ac:dyDescent="0.25">
      <c r="B130" s="2"/>
      <c r="C130" s="2"/>
      <c r="D130" s="2"/>
      <c r="E130" s="2"/>
      <c r="F130" s="2"/>
      <c r="G130" s="2"/>
      <c r="H130" s="5"/>
    </row>
    <row r="131" spans="2:8" x14ac:dyDescent="0.25">
      <c r="B131" s="2"/>
      <c r="C131" s="2"/>
      <c r="D131" s="2"/>
      <c r="E131" s="2"/>
      <c r="F131" s="2"/>
      <c r="G131" s="2"/>
      <c r="H131" s="5"/>
    </row>
    <row r="132" spans="2:8" x14ac:dyDescent="0.25">
      <c r="B132" s="2"/>
      <c r="C132" s="2"/>
      <c r="D132" s="2"/>
      <c r="E132" s="2"/>
      <c r="F132" s="2"/>
      <c r="G132" s="2"/>
      <c r="H132" s="5"/>
    </row>
    <row r="133" spans="2:8" x14ac:dyDescent="0.25">
      <c r="B133" s="2"/>
      <c r="C133" s="2"/>
      <c r="D133" s="2"/>
      <c r="E133" s="2"/>
      <c r="F133" s="2"/>
      <c r="G133" s="2"/>
      <c r="H133" s="5"/>
    </row>
    <row r="134" spans="2:8" x14ac:dyDescent="0.25">
      <c r="B134" s="2"/>
      <c r="C134" s="2"/>
      <c r="D134" s="2"/>
      <c r="E134" s="2"/>
      <c r="F134" s="2"/>
      <c r="G134" s="2"/>
      <c r="H134" s="5"/>
    </row>
    <row r="135" spans="2:8" x14ac:dyDescent="0.25">
      <c r="B135" s="2"/>
      <c r="C135" s="2"/>
      <c r="D135" s="2"/>
      <c r="E135" s="2"/>
      <c r="F135" s="2"/>
      <c r="G135" s="2"/>
      <c r="H135" s="5"/>
    </row>
    <row r="136" spans="2:8" x14ac:dyDescent="0.25">
      <c r="B136" s="2"/>
      <c r="C136" s="2"/>
      <c r="D136" s="2"/>
      <c r="E136" s="2"/>
      <c r="F136" s="2"/>
      <c r="G136" s="2"/>
      <c r="H136" s="5"/>
    </row>
    <row r="137" spans="2:8" x14ac:dyDescent="0.25">
      <c r="B137" s="2"/>
      <c r="C137" s="2"/>
      <c r="D137" s="2"/>
      <c r="E137" s="2"/>
      <c r="F137" s="2"/>
      <c r="G137" s="2"/>
      <c r="H137" s="5"/>
    </row>
    <row r="138" spans="2:8" x14ac:dyDescent="0.25">
      <c r="B138" s="2"/>
      <c r="C138" s="2"/>
      <c r="D138" s="2"/>
      <c r="E138" s="2"/>
      <c r="F138" s="2"/>
      <c r="G138" s="2"/>
      <c r="H138" s="5"/>
    </row>
    <row r="139" spans="2:8" x14ac:dyDescent="0.25">
      <c r="B139" s="2"/>
      <c r="C139" s="2"/>
      <c r="D139" s="2"/>
      <c r="E139" s="2"/>
      <c r="F139" s="2"/>
      <c r="G139" s="2"/>
      <c r="H139" s="5"/>
    </row>
    <row r="140" spans="2:8" x14ac:dyDescent="0.25">
      <c r="B140" s="2"/>
      <c r="C140" s="2"/>
      <c r="D140" s="2"/>
      <c r="E140" s="2"/>
      <c r="F140" s="2"/>
      <c r="G140" s="2"/>
      <c r="H140" s="5"/>
    </row>
    <row r="141" spans="2:8" x14ac:dyDescent="0.25">
      <c r="B141" s="2"/>
      <c r="C141" s="2"/>
      <c r="D141" s="2"/>
      <c r="E141" s="2"/>
      <c r="F141" s="2"/>
      <c r="G141" s="2"/>
      <c r="H141" s="5"/>
    </row>
    <row r="142" spans="2:8" x14ac:dyDescent="0.25">
      <c r="B142" s="2"/>
      <c r="C142" s="2"/>
      <c r="D142" s="2"/>
      <c r="E142" s="2"/>
      <c r="F142" s="2"/>
      <c r="G142" s="2"/>
      <c r="H142" s="5"/>
    </row>
    <row r="143" spans="2:8" x14ac:dyDescent="0.25">
      <c r="B143" s="2"/>
      <c r="C143" s="2"/>
      <c r="D143" s="2"/>
      <c r="E143" s="2"/>
      <c r="F143" s="2"/>
      <c r="G143" s="2"/>
      <c r="H143" s="5"/>
    </row>
    <row r="144" spans="2:8" x14ac:dyDescent="0.25">
      <c r="B144" s="2"/>
      <c r="C144" s="2"/>
      <c r="D144" s="2"/>
      <c r="E144" s="2"/>
      <c r="F144" s="2"/>
      <c r="G144" s="2"/>
      <c r="H144" s="5"/>
    </row>
    <row r="145" spans="2:8" x14ac:dyDescent="0.25">
      <c r="B145" s="2"/>
      <c r="C145" s="2"/>
      <c r="D145" s="2"/>
      <c r="E145" s="2"/>
      <c r="F145" s="2"/>
      <c r="G145" s="2"/>
      <c r="H145" s="5"/>
    </row>
    <row r="146" spans="2:8" x14ac:dyDescent="0.25">
      <c r="B146" s="2"/>
      <c r="C146" s="2"/>
      <c r="D146" s="2"/>
      <c r="E146" s="2"/>
      <c r="F146" s="2"/>
      <c r="G146" s="2"/>
      <c r="H146" s="5"/>
    </row>
    <row r="147" spans="2:8" x14ac:dyDescent="0.25">
      <c r="B147" s="2"/>
      <c r="C147" s="2"/>
      <c r="D147" s="2"/>
      <c r="E147" s="2"/>
      <c r="F147" s="2"/>
      <c r="G147" s="2"/>
      <c r="H147" s="5"/>
    </row>
    <row r="148" spans="2:8" x14ac:dyDescent="0.25">
      <c r="B148" s="2"/>
      <c r="C148" s="2"/>
      <c r="D148" s="2"/>
      <c r="E148" s="2"/>
      <c r="F148" s="2"/>
      <c r="G148" s="2"/>
      <c r="H148" s="5"/>
    </row>
    <row r="149" spans="2:8" x14ac:dyDescent="0.25">
      <c r="B149" s="2"/>
      <c r="C149" s="2"/>
      <c r="D149" s="2"/>
      <c r="E149" s="2"/>
      <c r="F149" s="2"/>
      <c r="G149" s="2"/>
      <c r="H149" s="5"/>
    </row>
    <row r="150" spans="2:8" x14ac:dyDescent="0.25">
      <c r="B150" s="2"/>
      <c r="C150" s="2"/>
      <c r="D150" s="2"/>
      <c r="E150" s="2"/>
      <c r="F150" s="2"/>
      <c r="G150" s="2"/>
      <c r="H150" s="5"/>
    </row>
    <row r="151" spans="2:8" x14ac:dyDescent="0.25">
      <c r="B151" s="2"/>
      <c r="C151" s="2"/>
      <c r="D151" s="2"/>
      <c r="E151" s="2"/>
      <c r="F151" s="2"/>
      <c r="G151" s="2"/>
      <c r="H151" s="5"/>
    </row>
    <row r="152" spans="2:8" x14ac:dyDescent="0.25">
      <c r="B152" s="2"/>
      <c r="C152" s="2"/>
      <c r="D152" s="2"/>
      <c r="E152" s="2"/>
      <c r="F152" s="2"/>
      <c r="G152" s="2"/>
      <c r="H152" s="5"/>
    </row>
    <row r="153" spans="2:8" x14ac:dyDescent="0.25">
      <c r="B153" s="2"/>
      <c r="C153" s="2"/>
      <c r="D153" s="2"/>
      <c r="E153" s="2"/>
      <c r="F153" s="2"/>
      <c r="G153" s="2"/>
      <c r="H153" s="5"/>
    </row>
    <row r="154" spans="2:8" x14ac:dyDescent="0.25">
      <c r="B154" s="2"/>
      <c r="C154" s="2"/>
      <c r="D154" s="2"/>
      <c r="E154" s="2"/>
      <c r="F154" s="2"/>
      <c r="G154" s="2"/>
      <c r="H154" s="5"/>
    </row>
    <row r="155" spans="2:8" x14ac:dyDescent="0.25">
      <c r="B155" s="2"/>
      <c r="C155" s="2"/>
      <c r="D155" s="2"/>
      <c r="E155" s="2"/>
      <c r="F155" s="2"/>
      <c r="G155" s="2"/>
      <c r="H155" s="5"/>
    </row>
    <row r="156" spans="2:8" x14ac:dyDescent="0.25">
      <c r="B156" s="2"/>
      <c r="C156" s="2"/>
      <c r="D156" s="2"/>
      <c r="E156" s="2"/>
      <c r="F156" s="2"/>
      <c r="G156" s="2"/>
      <c r="H156" s="5"/>
    </row>
    <row r="157" spans="2:8" x14ac:dyDescent="0.25">
      <c r="B157" s="2"/>
      <c r="C157" s="2"/>
      <c r="D157" s="2"/>
      <c r="E157" s="2"/>
      <c r="F157" s="2"/>
      <c r="G157" s="2"/>
      <c r="H157" s="5"/>
    </row>
    <row r="158" spans="2:8" x14ac:dyDescent="0.25">
      <c r="B158" s="2"/>
      <c r="C158" s="2"/>
      <c r="D158" s="2"/>
      <c r="E158" s="2"/>
      <c r="F158" s="2"/>
      <c r="G158" s="2"/>
      <c r="H158" s="5"/>
    </row>
    <row r="159" spans="2:8" x14ac:dyDescent="0.25">
      <c r="B159" s="2"/>
      <c r="C159" s="2"/>
      <c r="D159" s="2"/>
      <c r="E159" s="2"/>
      <c r="F159" s="2"/>
      <c r="G159" s="2"/>
      <c r="H159" s="5"/>
    </row>
    <row r="160" spans="2:8" x14ac:dyDescent="0.25">
      <c r="B160" s="2"/>
      <c r="C160" s="2"/>
      <c r="D160" s="2"/>
      <c r="E160" s="2"/>
      <c r="F160" s="2"/>
      <c r="G160" s="2"/>
      <c r="H160" s="5"/>
    </row>
    <row r="161" spans="2:8" x14ac:dyDescent="0.25">
      <c r="B161" s="2"/>
      <c r="C161" s="2"/>
      <c r="D161" s="2"/>
      <c r="E161" s="2"/>
      <c r="F161" s="2"/>
      <c r="G161" s="2"/>
      <c r="H161" s="5"/>
    </row>
    <row r="162" spans="2:8" x14ac:dyDescent="0.25">
      <c r="B162" s="2"/>
      <c r="C162" s="2"/>
      <c r="D162" s="2"/>
      <c r="E162" s="2"/>
      <c r="F162" s="2"/>
      <c r="G162" s="2"/>
      <c r="H162" s="5"/>
    </row>
    <row r="163" spans="2:8" x14ac:dyDescent="0.25">
      <c r="B163" s="2"/>
      <c r="C163" s="2"/>
      <c r="D163" s="2"/>
      <c r="E163" s="2"/>
      <c r="F163" s="2"/>
      <c r="G163" s="2"/>
      <c r="H163" s="5"/>
    </row>
    <row r="164" spans="2:8" x14ac:dyDescent="0.25">
      <c r="B164" s="2"/>
      <c r="C164" s="2"/>
      <c r="D164" s="2"/>
      <c r="E164" s="2"/>
      <c r="F164" s="2"/>
      <c r="G164" s="2"/>
      <c r="H164" s="5"/>
    </row>
    <row r="165" spans="2:8" x14ac:dyDescent="0.25">
      <c r="B165" s="2"/>
      <c r="C165" s="2"/>
      <c r="D165" s="2"/>
      <c r="E165" s="2"/>
      <c r="F165" s="2"/>
      <c r="G165" s="2"/>
      <c r="H165" s="5"/>
    </row>
    <row r="166" spans="2:8" x14ac:dyDescent="0.25">
      <c r="B166" s="2"/>
      <c r="C166" s="2"/>
      <c r="D166" s="2"/>
      <c r="E166" s="2"/>
      <c r="F166" s="2"/>
      <c r="G166" s="2"/>
      <c r="H166" s="5"/>
    </row>
    <row r="167" spans="2:8" x14ac:dyDescent="0.25">
      <c r="B167" s="2"/>
      <c r="C167" s="2"/>
      <c r="D167" s="2"/>
      <c r="E167" s="2"/>
      <c r="F167" s="2"/>
      <c r="G167" s="2"/>
      <c r="H167" s="5"/>
    </row>
    <row r="168" spans="2:8" x14ac:dyDescent="0.25">
      <c r="B168" s="2"/>
      <c r="C168" s="2"/>
      <c r="D168" s="2"/>
      <c r="E168" s="2"/>
      <c r="F168" s="2"/>
      <c r="G168" s="2"/>
      <c r="H168" s="5"/>
    </row>
    <row r="169" spans="2:8" x14ac:dyDescent="0.25">
      <c r="B169" s="2"/>
      <c r="C169" s="2"/>
      <c r="D169" s="2"/>
      <c r="E169" s="2"/>
      <c r="F169" s="2"/>
      <c r="G169" s="2"/>
      <c r="H169" s="5"/>
    </row>
    <row r="170" spans="2:8" x14ac:dyDescent="0.25">
      <c r="B170" s="2"/>
      <c r="C170" s="2"/>
      <c r="D170" s="2"/>
      <c r="E170" s="2"/>
      <c r="F170" s="2"/>
      <c r="G170" s="2"/>
      <c r="H170" s="5"/>
    </row>
    <row r="171" spans="2:8" x14ac:dyDescent="0.25">
      <c r="B171" s="2"/>
      <c r="C171" s="2"/>
      <c r="D171" s="2"/>
      <c r="E171" s="2"/>
      <c r="F171" s="2"/>
      <c r="G171" s="2"/>
      <c r="H171" s="5"/>
    </row>
    <row r="172" spans="2:8" x14ac:dyDescent="0.25">
      <c r="B172" s="2"/>
      <c r="C172" s="2"/>
      <c r="D172" s="2"/>
      <c r="E172" s="2"/>
      <c r="F172" s="2"/>
      <c r="G172" s="2"/>
      <c r="H172" s="5"/>
    </row>
    <row r="173" spans="2:8" x14ac:dyDescent="0.25">
      <c r="B173" s="2"/>
      <c r="C173" s="2"/>
      <c r="D173" s="2"/>
      <c r="E173" s="2"/>
      <c r="F173" s="2"/>
      <c r="G173" s="2"/>
      <c r="H173" s="5"/>
    </row>
    <row r="174" spans="2:8" x14ac:dyDescent="0.25">
      <c r="B174" s="2"/>
      <c r="C174" s="2"/>
      <c r="D174" s="2"/>
      <c r="E174" s="2"/>
      <c r="F174" s="2"/>
      <c r="G174" s="2"/>
      <c r="H174" s="5"/>
    </row>
    <row r="175" spans="2:8" x14ac:dyDescent="0.25">
      <c r="B175" s="2"/>
      <c r="C175" s="2"/>
      <c r="D175" s="2"/>
      <c r="E175" s="2"/>
      <c r="F175" s="2"/>
      <c r="G175" s="2"/>
      <c r="H175" s="5"/>
    </row>
    <row r="176" spans="2:8" x14ac:dyDescent="0.25">
      <c r="B176" s="2"/>
      <c r="C176" s="2"/>
      <c r="D176" s="2"/>
      <c r="E176" s="2"/>
      <c r="F176" s="2"/>
      <c r="G176" s="2"/>
      <c r="H176" s="5"/>
    </row>
    <row r="177" spans="2:8" x14ac:dyDescent="0.25">
      <c r="B177" s="2"/>
      <c r="C177" s="2"/>
      <c r="D177" s="2"/>
      <c r="E177" s="2"/>
      <c r="F177" s="2"/>
      <c r="G177" s="2"/>
      <c r="H177" s="5"/>
    </row>
    <row r="178" spans="2:8" x14ac:dyDescent="0.25">
      <c r="B178" s="2"/>
      <c r="C178" s="2"/>
      <c r="D178" s="2"/>
      <c r="E178" s="2"/>
      <c r="F178" s="2"/>
      <c r="G178" s="2"/>
      <c r="H178" s="5"/>
    </row>
    <row r="179" spans="2:8" x14ac:dyDescent="0.25">
      <c r="B179" s="2"/>
      <c r="C179" s="2"/>
      <c r="D179" s="2"/>
      <c r="E179" s="2"/>
      <c r="F179" s="2"/>
      <c r="G179" s="2"/>
      <c r="H179" s="5"/>
    </row>
    <row r="180" spans="2:8" x14ac:dyDescent="0.25">
      <c r="B180" s="2"/>
      <c r="C180" s="2"/>
      <c r="D180" s="2"/>
      <c r="E180" s="2"/>
      <c r="F180" s="2"/>
      <c r="G180" s="2"/>
      <c r="H180" s="5"/>
    </row>
    <row r="181" spans="2:8" x14ac:dyDescent="0.25">
      <c r="B181" s="2"/>
      <c r="C181" s="2"/>
      <c r="D181" s="2"/>
      <c r="E181" s="2"/>
      <c r="F181" s="2"/>
      <c r="G181" s="2"/>
      <c r="H181" s="5"/>
    </row>
    <row r="182" spans="2:8" x14ac:dyDescent="0.25">
      <c r="B182" s="2"/>
      <c r="C182" s="2"/>
      <c r="D182" s="2"/>
      <c r="E182" s="2"/>
      <c r="F182" s="2"/>
      <c r="G182" s="2"/>
      <c r="H182" s="5"/>
    </row>
    <row r="183" spans="2:8" x14ac:dyDescent="0.25">
      <c r="B183" s="2"/>
      <c r="C183" s="2"/>
      <c r="D183" s="2"/>
      <c r="E183" s="2"/>
      <c r="F183" s="2"/>
      <c r="G183" s="2"/>
      <c r="H183" s="5"/>
    </row>
    <row r="184" spans="2:8" x14ac:dyDescent="0.25">
      <c r="B184" s="2"/>
      <c r="C184" s="2"/>
      <c r="D184" s="2"/>
      <c r="E184" s="2"/>
      <c r="F184" s="2"/>
      <c r="G184" s="2"/>
      <c r="H184" s="5"/>
    </row>
  </sheetData>
  <mergeCells count="1">
    <mergeCell ref="B1:I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2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64"/>
  <sheetViews>
    <sheetView zoomScale="93" zoomScaleNormal="93" zoomScalePageLayoutView="93" workbookViewId="0">
      <selection activeCell="F19" sqref="F19"/>
    </sheetView>
  </sheetViews>
  <sheetFormatPr defaultColWidth="8.88671875" defaultRowHeight="15.6" x14ac:dyDescent="0.3"/>
  <cols>
    <col min="1" max="1" width="6.33203125" style="1" bestFit="1" customWidth="1"/>
    <col min="2" max="2" width="8.44140625" style="1" bestFit="1" customWidth="1"/>
    <col min="3" max="3" width="8.88671875" style="1" bestFit="1" customWidth="1"/>
    <col min="4" max="4" width="8.88671875" style="1" customWidth="1"/>
    <col min="5" max="5" width="8.44140625" style="1" customWidth="1"/>
    <col min="6" max="6" width="11.6640625" style="1" bestFit="1" customWidth="1"/>
    <col min="7" max="7" width="12.88671875" style="1" customWidth="1"/>
    <col min="8" max="8" width="15.44140625" style="1" customWidth="1"/>
    <col min="9" max="9" width="10.33203125" style="1" bestFit="1" customWidth="1"/>
    <col min="10" max="10" width="8.88671875" style="1"/>
    <col min="11" max="11" width="15.88671875" style="1" bestFit="1" customWidth="1"/>
    <col min="12" max="16384" width="8.88671875" style="1"/>
  </cols>
  <sheetData>
    <row r="1" spans="1:14" ht="21" x14ac:dyDescent="0.4">
      <c r="B1" s="17" t="s">
        <v>19</v>
      </c>
      <c r="G1" s="11"/>
      <c r="H1" s="11"/>
    </row>
    <row r="2" spans="1:14" ht="18" x14ac:dyDescent="0.35">
      <c r="G2" s="11"/>
    </row>
    <row r="3" spans="1:14" x14ac:dyDescent="0.3">
      <c r="A3" s="32"/>
      <c r="B3" s="32"/>
      <c r="C3" s="32"/>
      <c r="D3" s="28" t="s">
        <v>239</v>
      </c>
      <c r="E3" s="32"/>
      <c r="F3" s="32"/>
      <c r="G3" s="28" t="s">
        <v>88</v>
      </c>
      <c r="H3" s="32"/>
      <c r="I3" s="32"/>
    </row>
    <row r="4" spans="1:14" x14ac:dyDescent="0.3">
      <c r="A4" s="30" t="s">
        <v>3</v>
      </c>
      <c r="B4" s="31" t="s">
        <v>2</v>
      </c>
      <c r="C4" s="31" t="s">
        <v>15</v>
      </c>
      <c r="D4" s="30" t="s">
        <v>240</v>
      </c>
      <c r="E4" s="30" t="s">
        <v>13</v>
      </c>
      <c r="F4" s="31" t="s">
        <v>1</v>
      </c>
      <c r="G4" s="30" t="s">
        <v>87</v>
      </c>
      <c r="H4" s="30" t="s">
        <v>12</v>
      </c>
      <c r="I4" s="30" t="s">
        <v>0</v>
      </c>
      <c r="K4"/>
    </row>
    <row r="5" spans="1:14" x14ac:dyDescent="0.3">
      <c r="A5" s="20"/>
      <c r="B5" s="9"/>
      <c r="C5" s="9"/>
      <c r="D5" s="9"/>
      <c r="E5" s="9"/>
      <c r="F5" s="21"/>
      <c r="G5" s="9"/>
      <c r="H5" s="40"/>
      <c r="I5" s="9"/>
    </row>
    <row r="6" spans="1:14" x14ac:dyDescent="0.3">
      <c r="A6" s="8" t="s">
        <v>4</v>
      </c>
      <c r="B6" s="9" t="s">
        <v>55</v>
      </c>
      <c r="C6" s="9">
        <v>54</v>
      </c>
      <c r="D6" s="9" t="s">
        <v>249</v>
      </c>
      <c r="E6" s="8">
        <v>1</v>
      </c>
      <c r="F6" s="8" t="s">
        <v>22</v>
      </c>
      <c r="G6" s="50">
        <v>56</v>
      </c>
      <c r="H6" s="70">
        <v>1205400</v>
      </c>
      <c r="I6" s="37"/>
      <c r="N6" s="41"/>
    </row>
    <row r="7" spans="1:14" x14ac:dyDescent="0.3">
      <c r="A7" s="33" t="s">
        <v>4</v>
      </c>
      <c r="B7" s="35" t="s">
        <v>60</v>
      </c>
      <c r="C7" s="35">
        <v>55</v>
      </c>
      <c r="D7" s="35" t="s">
        <v>245</v>
      </c>
      <c r="E7" s="33">
        <v>1</v>
      </c>
      <c r="F7" s="33" t="s">
        <v>22</v>
      </c>
      <c r="G7" s="51">
        <v>56.2</v>
      </c>
      <c r="H7" s="71">
        <v>1209705</v>
      </c>
      <c r="I7" s="38" t="s">
        <v>448</v>
      </c>
      <c r="N7" s="41"/>
    </row>
    <row r="8" spans="1:14" x14ac:dyDescent="0.3">
      <c r="A8" s="8" t="s">
        <v>4</v>
      </c>
      <c r="B8" s="9" t="s">
        <v>61</v>
      </c>
      <c r="C8" s="9">
        <v>56</v>
      </c>
      <c r="D8" s="9" t="s">
        <v>246</v>
      </c>
      <c r="E8" s="8">
        <v>1</v>
      </c>
      <c r="F8" s="8" t="s">
        <v>22</v>
      </c>
      <c r="G8" s="50">
        <v>62.7</v>
      </c>
      <c r="H8" s="70">
        <v>1349618</v>
      </c>
      <c r="I8" s="37"/>
      <c r="N8" s="41"/>
    </row>
    <row r="9" spans="1:14" x14ac:dyDescent="0.3">
      <c r="A9" s="33" t="s">
        <v>4</v>
      </c>
      <c r="B9" s="35" t="s">
        <v>62</v>
      </c>
      <c r="C9" s="35">
        <v>53</v>
      </c>
      <c r="D9" s="35" t="s">
        <v>247</v>
      </c>
      <c r="E9" s="33">
        <v>1</v>
      </c>
      <c r="F9" s="33" t="s">
        <v>22</v>
      </c>
      <c r="G9" s="51">
        <v>55.4</v>
      </c>
      <c r="H9" s="71">
        <v>1192485</v>
      </c>
      <c r="I9" s="34" t="s">
        <v>448</v>
      </c>
      <c r="J9" s="4"/>
      <c r="N9" s="41"/>
    </row>
    <row r="10" spans="1:14" x14ac:dyDescent="0.3">
      <c r="A10" s="33" t="s">
        <v>5</v>
      </c>
      <c r="B10" s="33" t="s">
        <v>56</v>
      </c>
      <c r="C10" s="35">
        <v>58</v>
      </c>
      <c r="D10" s="35" t="s">
        <v>305</v>
      </c>
      <c r="E10" s="33">
        <v>1</v>
      </c>
      <c r="F10" s="33" t="s">
        <v>22</v>
      </c>
      <c r="G10" s="51">
        <v>56</v>
      </c>
      <c r="H10" s="71">
        <v>1205400</v>
      </c>
      <c r="I10" s="34" t="s">
        <v>448</v>
      </c>
      <c r="N10" s="41"/>
    </row>
    <row r="11" spans="1:14" x14ac:dyDescent="0.3">
      <c r="A11" s="33" t="s">
        <v>5</v>
      </c>
      <c r="B11" s="33" t="s">
        <v>63</v>
      </c>
      <c r="C11" s="35">
        <v>59</v>
      </c>
      <c r="D11" s="35" t="s">
        <v>306</v>
      </c>
      <c r="E11" s="33">
        <v>1</v>
      </c>
      <c r="F11" s="33" t="s">
        <v>22</v>
      </c>
      <c r="G11" s="51">
        <v>56.2</v>
      </c>
      <c r="H11" s="71">
        <v>1209705</v>
      </c>
      <c r="I11" s="34" t="s">
        <v>448</v>
      </c>
      <c r="N11" s="41"/>
    </row>
    <row r="12" spans="1:14" x14ac:dyDescent="0.3">
      <c r="A12" s="33" t="s">
        <v>5</v>
      </c>
      <c r="B12" s="33" t="s">
        <v>64</v>
      </c>
      <c r="C12" s="35">
        <v>60</v>
      </c>
      <c r="D12" s="35" t="s">
        <v>307</v>
      </c>
      <c r="E12" s="33">
        <v>1</v>
      </c>
      <c r="F12" s="33" t="s">
        <v>22</v>
      </c>
      <c r="G12" s="51">
        <v>56.2</v>
      </c>
      <c r="H12" s="71">
        <v>1209705</v>
      </c>
      <c r="I12" s="34" t="s">
        <v>448</v>
      </c>
      <c r="N12" s="41"/>
    </row>
    <row r="13" spans="1:14" x14ac:dyDescent="0.3">
      <c r="A13" s="33" t="s">
        <v>5</v>
      </c>
      <c r="B13" s="33" t="s">
        <v>65</v>
      </c>
      <c r="C13" s="35">
        <v>57</v>
      </c>
      <c r="D13" s="35" t="s">
        <v>308</v>
      </c>
      <c r="E13" s="33">
        <v>1</v>
      </c>
      <c r="F13" s="33" t="s">
        <v>22</v>
      </c>
      <c r="G13" s="51">
        <v>56</v>
      </c>
      <c r="H13" s="71">
        <v>1205400</v>
      </c>
      <c r="I13" s="34" t="s">
        <v>448</v>
      </c>
      <c r="N13" s="41"/>
    </row>
    <row r="14" spans="1:14" x14ac:dyDescent="0.3">
      <c r="A14" s="33" t="s">
        <v>6</v>
      </c>
      <c r="B14" s="33" t="s">
        <v>57</v>
      </c>
      <c r="C14" s="35">
        <v>62</v>
      </c>
      <c r="D14" s="35" t="s">
        <v>309</v>
      </c>
      <c r="E14" s="33">
        <v>1</v>
      </c>
      <c r="F14" s="33" t="s">
        <v>22</v>
      </c>
      <c r="G14" s="51">
        <v>55.4</v>
      </c>
      <c r="H14" s="71">
        <v>1192485</v>
      </c>
      <c r="I14" s="34" t="s">
        <v>448</v>
      </c>
      <c r="N14" s="41"/>
    </row>
    <row r="15" spans="1:14" x14ac:dyDescent="0.3">
      <c r="A15" s="33" t="s">
        <v>6</v>
      </c>
      <c r="B15" s="33" t="s">
        <v>66</v>
      </c>
      <c r="C15" s="35">
        <v>63</v>
      </c>
      <c r="D15" s="35" t="s">
        <v>310</v>
      </c>
      <c r="E15" s="33">
        <v>1</v>
      </c>
      <c r="F15" s="33" t="s">
        <v>22</v>
      </c>
      <c r="G15" s="51">
        <v>62.7</v>
      </c>
      <c r="H15" s="71">
        <v>1349618</v>
      </c>
      <c r="I15" s="34" t="s">
        <v>448</v>
      </c>
      <c r="N15" s="41"/>
    </row>
    <row r="16" spans="1:14" x14ac:dyDescent="0.3">
      <c r="A16" s="33" t="s">
        <v>6</v>
      </c>
      <c r="B16" s="33" t="s">
        <v>67</v>
      </c>
      <c r="C16" s="35">
        <v>64</v>
      </c>
      <c r="D16" s="35" t="s">
        <v>311</v>
      </c>
      <c r="E16" s="33">
        <v>1</v>
      </c>
      <c r="F16" s="33" t="s">
        <v>22</v>
      </c>
      <c r="G16" s="51">
        <v>56.2</v>
      </c>
      <c r="H16" s="71">
        <v>1209705</v>
      </c>
      <c r="I16" s="34" t="s">
        <v>448</v>
      </c>
      <c r="N16" s="41"/>
    </row>
    <row r="17" spans="1:14" x14ac:dyDescent="0.3">
      <c r="A17" s="8" t="s">
        <v>6</v>
      </c>
      <c r="B17" s="8" t="s">
        <v>68</v>
      </c>
      <c r="C17" s="9">
        <v>61</v>
      </c>
      <c r="D17" s="9" t="s">
        <v>312</v>
      </c>
      <c r="E17" s="8">
        <v>1</v>
      </c>
      <c r="F17" s="8" t="s">
        <v>22</v>
      </c>
      <c r="G17" s="50">
        <v>56</v>
      </c>
      <c r="H17" s="70">
        <v>1205400</v>
      </c>
      <c r="I17" s="36"/>
      <c r="K17" s="52"/>
      <c r="N17" s="41"/>
    </row>
    <row r="18" spans="1:14" x14ac:dyDescent="0.3">
      <c r="A18" s="33" t="s">
        <v>7</v>
      </c>
      <c r="B18" s="33" t="s">
        <v>58</v>
      </c>
      <c r="C18" s="35">
        <v>65</v>
      </c>
      <c r="D18" s="35" t="s">
        <v>321</v>
      </c>
      <c r="E18" s="33">
        <v>2</v>
      </c>
      <c r="F18" s="33" t="s">
        <v>39</v>
      </c>
      <c r="G18" s="51">
        <v>34.700000000000003</v>
      </c>
      <c r="H18" s="71">
        <v>838005</v>
      </c>
      <c r="I18" s="38" t="s">
        <v>448</v>
      </c>
      <c r="J18" s="15"/>
      <c r="N18" s="41"/>
    </row>
    <row r="19" spans="1:14" x14ac:dyDescent="0.3">
      <c r="A19" s="33" t="s">
        <v>7</v>
      </c>
      <c r="B19" s="33" t="s">
        <v>71</v>
      </c>
      <c r="C19" s="35">
        <v>66</v>
      </c>
      <c r="D19" s="35" t="s">
        <v>322</v>
      </c>
      <c r="E19" s="33">
        <v>2</v>
      </c>
      <c r="F19" s="33" t="s">
        <v>22</v>
      </c>
      <c r="G19" s="51">
        <v>69.8</v>
      </c>
      <c r="H19" s="71">
        <v>1451142</v>
      </c>
      <c r="I19" s="38" t="s">
        <v>448</v>
      </c>
      <c r="N19" s="41"/>
    </row>
    <row r="20" spans="1:14" x14ac:dyDescent="0.3">
      <c r="A20" s="8" t="s">
        <v>7</v>
      </c>
      <c r="B20" s="8" t="s">
        <v>72</v>
      </c>
      <c r="C20" s="9">
        <v>67</v>
      </c>
      <c r="D20" s="9" t="s">
        <v>281</v>
      </c>
      <c r="E20" s="8">
        <v>2</v>
      </c>
      <c r="F20" s="8" t="s">
        <v>22</v>
      </c>
      <c r="G20" s="49">
        <v>66.8</v>
      </c>
      <c r="H20" s="70">
        <v>1388772</v>
      </c>
      <c r="I20" s="37"/>
      <c r="N20" s="41"/>
    </row>
    <row r="21" spans="1:14" x14ac:dyDescent="0.3">
      <c r="A21" s="33" t="s">
        <v>7</v>
      </c>
      <c r="B21" s="33" t="s">
        <v>73</v>
      </c>
      <c r="C21" s="35">
        <v>68</v>
      </c>
      <c r="D21" s="35" t="s">
        <v>323</v>
      </c>
      <c r="E21" s="33">
        <v>2</v>
      </c>
      <c r="F21" s="33" t="s">
        <v>89</v>
      </c>
      <c r="G21" s="51">
        <v>29.4</v>
      </c>
      <c r="H21" s="71">
        <v>794850</v>
      </c>
      <c r="I21" s="34" t="s">
        <v>448</v>
      </c>
      <c r="N21" s="41"/>
    </row>
    <row r="22" spans="1:14" x14ac:dyDescent="0.3">
      <c r="A22" s="33" t="s">
        <v>8</v>
      </c>
      <c r="B22" s="33" t="s">
        <v>59</v>
      </c>
      <c r="C22" s="35">
        <v>69</v>
      </c>
      <c r="D22" s="35" t="s">
        <v>324</v>
      </c>
      <c r="E22" s="33">
        <v>2</v>
      </c>
      <c r="F22" s="33" t="s">
        <v>89</v>
      </c>
      <c r="G22" s="51">
        <v>29.4</v>
      </c>
      <c r="H22" s="71">
        <v>794850</v>
      </c>
      <c r="I22" s="34" t="s">
        <v>448</v>
      </c>
      <c r="N22" s="41"/>
    </row>
    <row r="23" spans="1:14" x14ac:dyDescent="0.3">
      <c r="A23" s="8" t="s">
        <v>8</v>
      </c>
      <c r="B23" s="8" t="s">
        <v>74</v>
      </c>
      <c r="C23" s="9">
        <v>70</v>
      </c>
      <c r="D23" s="9" t="s">
        <v>325</v>
      </c>
      <c r="E23" s="8">
        <v>2</v>
      </c>
      <c r="F23" s="8" t="s">
        <v>22</v>
      </c>
      <c r="G23" s="49">
        <v>67.900000000000006</v>
      </c>
      <c r="H23" s="70">
        <v>1411641</v>
      </c>
      <c r="I23" s="36"/>
      <c r="N23" s="41"/>
    </row>
    <row r="24" spans="1:14" x14ac:dyDescent="0.3">
      <c r="A24" s="8" t="s">
        <v>8</v>
      </c>
      <c r="B24" s="8" t="s">
        <v>75</v>
      </c>
      <c r="C24" s="9">
        <v>71</v>
      </c>
      <c r="D24" s="9" t="s">
        <v>326</v>
      </c>
      <c r="E24" s="8">
        <v>2</v>
      </c>
      <c r="F24" s="8" t="s">
        <v>22</v>
      </c>
      <c r="G24" s="49">
        <v>66.7</v>
      </c>
      <c r="H24" s="70">
        <v>1386693</v>
      </c>
      <c r="I24" s="36"/>
      <c r="N24" s="41"/>
    </row>
    <row r="25" spans="1:14" x14ac:dyDescent="0.3">
      <c r="A25" s="33" t="s">
        <v>8</v>
      </c>
      <c r="B25" s="33" t="s">
        <v>76</v>
      </c>
      <c r="C25" s="35">
        <v>72</v>
      </c>
      <c r="D25" s="35" t="s">
        <v>327</v>
      </c>
      <c r="E25" s="33">
        <v>2</v>
      </c>
      <c r="F25" s="33" t="s">
        <v>89</v>
      </c>
      <c r="G25" s="51">
        <v>29.4</v>
      </c>
      <c r="H25" s="71">
        <v>794850</v>
      </c>
      <c r="I25" s="34" t="s">
        <v>448</v>
      </c>
      <c r="N25" s="41"/>
    </row>
    <row r="26" spans="1:14" x14ac:dyDescent="0.3">
      <c r="A26" s="33" t="s">
        <v>9</v>
      </c>
      <c r="B26" s="33" t="s">
        <v>69</v>
      </c>
      <c r="C26" s="35">
        <v>73</v>
      </c>
      <c r="D26" s="35" t="s">
        <v>328</v>
      </c>
      <c r="E26" s="33">
        <v>2</v>
      </c>
      <c r="F26" s="33" t="s">
        <v>89</v>
      </c>
      <c r="G26" s="51">
        <v>29.4</v>
      </c>
      <c r="H26" s="71">
        <v>794850</v>
      </c>
      <c r="I26" s="38" t="s">
        <v>448</v>
      </c>
      <c r="N26" s="41"/>
    </row>
    <row r="27" spans="1:14" x14ac:dyDescent="0.3">
      <c r="A27" s="8" t="s">
        <v>9</v>
      </c>
      <c r="B27" s="8" t="s">
        <v>78</v>
      </c>
      <c r="C27" s="9">
        <v>74</v>
      </c>
      <c r="D27" s="9" t="s">
        <v>329</v>
      </c>
      <c r="E27" s="8">
        <v>2</v>
      </c>
      <c r="F27" s="8" t="s">
        <v>22</v>
      </c>
      <c r="G27" s="49">
        <v>66.7</v>
      </c>
      <c r="H27" s="70">
        <v>1386693</v>
      </c>
      <c r="I27" s="37"/>
      <c r="N27" s="41"/>
    </row>
    <row r="28" spans="1:14" x14ac:dyDescent="0.3">
      <c r="A28" s="8" t="s">
        <v>9</v>
      </c>
      <c r="B28" s="8" t="s">
        <v>79</v>
      </c>
      <c r="C28" s="9">
        <v>75</v>
      </c>
      <c r="D28" s="9" t="s">
        <v>330</v>
      </c>
      <c r="E28" s="8">
        <v>2</v>
      </c>
      <c r="F28" s="8" t="s">
        <v>22</v>
      </c>
      <c r="G28" s="49">
        <v>67.900000000000006</v>
      </c>
      <c r="H28" s="70">
        <v>1411641</v>
      </c>
      <c r="I28" s="37"/>
      <c r="N28" s="41"/>
    </row>
    <row r="29" spans="1:14" x14ac:dyDescent="0.3">
      <c r="A29" s="33" t="s">
        <v>9</v>
      </c>
      <c r="B29" s="33" t="s">
        <v>80</v>
      </c>
      <c r="C29" s="35">
        <v>76</v>
      </c>
      <c r="D29" s="35" t="s">
        <v>331</v>
      </c>
      <c r="E29" s="33">
        <v>2</v>
      </c>
      <c r="F29" s="33" t="s">
        <v>89</v>
      </c>
      <c r="G29" s="51">
        <v>29.4</v>
      </c>
      <c r="H29" s="71">
        <v>794850</v>
      </c>
      <c r="I29" s="38" t="s">
        <v>448</v>
      </c>
      <c r="N29" s="41"/>
    </row>
    <row r="30" spans="1:14" x14ac:dyDescent="0.3">
      <c r="A30" s="33" t="s">
        <v>10</v>
      </c>
      <c r="B30" s="33" t="s">
        <v>70</v>
      </c>
      <c r="C30" s="35">
        <v>77</v>
      </c>
      <c r="D30" s="35" t="s">
        <v>332</v>
      </c>
      <c r="E30" s="33">
        <v>3</v>
      </c>
      <c r="F30" s="33" t="s">
        <v>89</v>
      </c>
      <c r="G30" s="51">
        <v>29.4</v>
      </c>
      <c r="H30" s="71">
        <v>794850</v>
      </c>
      <c r="I30" s="38" t="s">
        <v>448</v>
      </c>
      <c r="N30" s="41"/>
    </row>
    <row r="31" spans="1:14" x14ac:dyDescent="0.3">
      <c r="A31" s="8" t="s">
        <v>10</v>
      </c>
      <c r="B31" s="8" t="s">
        <v>81</v>
      </c>
      <c r="C31" s="9">
        <v>78</v>
      </c>
      <c r="D31" s="9" t="s">
        <v>333</v>
      </c>
      <c r="E31" s="8">
        <v>3</v>
      </c>
      <c r="F31" s="8" t="s">
        <v>22</v>
      </c>
      <c r="G31" s="50">
        <v>66.7</v>
      </c>
      <c r="H31" s="70">
        <v>1386693</v>
      </c>
      <c r="I31" s="37"/>
      <c r="K31" s="52"/>
      <c r="N31" s="41"/>
    </row>
    <row r="32" spans="1:14" x14ac:dyDescent="0.3">
      <c r="A32" s="8" t="s">
        <v>10</v>
      </c>
      <c r="B32" s="8" t="s">
        <v>82</v>
      </c>
      <c r="C32" s="9">
        <v>79</v>
      </c>
      <c r="D32" s="9" t="s">
        <v>334</v>
      </c>
      <c r="E32" s="8">
        <v>3</v>
      </c>
      <c r="F32" s="8" t="s">
        <v>22</v>
      </c>
      <c r="G32" s="50">
        <v>67.900000000000006</v>
      </c>
      <c r="H32" s="70">
        <v>1411641</v>
      </c>
      <c r="I32" s="37"/>
      <c r="N32" s="41"/>
    </row>
    <row r="33" spans="1:14" x14ac:dyDescent="0.3">
      <c r="A33" s="33" t="s">
        <v>10</v>
      </c>
      <c r="B33" s="33" t="s">
        <v>83</v>
      </c>
      <c r="C33" s="35">
        <v>80</v>
      </c>
      <c r="D33" s="35" t="s">
        <v>335</v>
      </c>
      <c r="E33" s="33">
        <v>3</v>
      </c>
      <c r="F33" s="33" t="s">
        <v>89</v>
      </c>
      <c r="G33" s="51">
        <v>29.4</v>
      </c>
      <c r="H33" s="71">
        <v>794850</v>
      </c>
      <c r="I33" s="38" t="s">
        <v>448</v>
      </c>
      <c r="N33" s="41"/>
    </row>
    <row r="34" spans="1:14" x14ac:dyDescent="0.3">
      <c r="A34" s="33" t="s">
        <v>11</v>
      </c>
      <c r="B34" s="33" t="s">
        <v>77</v>
      </c>
      <c r="C34" s="35">
        <v>81</v>
      </c>
      <c r="D34" s="35" t="s">
        <v>336</v>
      </c>
      <c r="E34" s="33">
        <v>3</v>
      </c>
      <c r="F34" s="33" t="s">
        <v>89</v>
      </c>
      <c r="G34" s="51">
        <v>29.4</v>
      </c>
      <c r="H34" s="67">
        <v>794850</v>
      </c>
      <c r="I34" s="38" t="s">
        <v>448</v>
      </c>
      <c r="K34" s="41"/>
      <c r="L34" s="41"/>
      <c r="N34" s="41"/>
    </row>
    <row r="35" spans="1:14" x14ac:dyDescent="0.3">
      <c r="A35" s="8" t="s">
        <v>11</v>
      </c>
      <c r="B35" s="8" t="s">
        <v>84</v>
      </c>
      <c r="C35" s="9">
        <v>82</v>
      </c>
      <c r="D35" s="9" t="s">
        <v>337</v>
      </c>
      <c r="E35" s="8">
        <v>3</v>
      </c>
      <c r="F35" s="8" t="s">
        <v>22</v>
      </c>
      <c r="G35" s="50">
        <v>66.8</v>
      </c>
      <c r="H35" s="70">
        <v>1388772</v>
      </c>
      <c r="I35" s="37"/>
      <c r="J35" s="15"/>
      <c r="K35" s="52"/>
      <c r="N35" s="41"/>
    </row>
    <row r="36" spans="1:14" x14ac:dyDescent="0.3">
      <c r="A36" s="8" t="s">
        <v>11</v>
      </c>
      <c r="B36" s="8" t="s">
        <v>85</v>
      </c>
      <c r="C36" s="9">
        <v>83</v>
      </c>
      <c r="D36" s="9" t="s">
        <v>338</v>
      </c>
      <c r="E36" s="8">
        <v>3</v>
      </c>
      <c r="F36" s="8" t="s">
        <v>22</v>
      </c>
      <c r="G36" s="50">
        <v>69.8</v>
      </c>
      <c r="H36" s="70">
        <v>1451142</v>
      </c>
      <c r="I36" s="37"/>
      <c r="N36" s="41"/>
    </row>
    <row r="37" spans="1:14" x14ac:dyDescent="0.3">
      <c r="A37" s="33" t="s">
        <v>11</v>
      </c>
      <c r="B37" s="33" t="s">
        <v>86</v>
      </c>
      <c r="C37" s="35">
        <v>84</v>
      </c>
      <c r="D37" s="35" t="s">
        <v>339</v>
      </c>
      <c r="E37" s="33">
        <v>3</v>
      </c>
      <c r="F37" s="33" t="s">
        <v>39</v>
      </c>
      <c r="G37" s="51">
        <v>34.700000000000003</v>
      </c>
      <c r="H37" s="71">
        <v>838005</v>
      </c>
      <c r="I37" s="38" t="s">
        <v>448</v>
      </c>
      <c r="J37" s="4"/>
      <c r="N37" s="41"/>
    </row>
    <row r="38" spans="1:14" x14ac:dyDescent="0.3">
      <c r="A38" s="33" t="s">
        <v>154</v>
      </c>
      <c r="B38" s="33" t="s">
        <v>179</v>
      </c>
      <c r="C38" s="35">
        <v>85</v>
      </c>
      <c r="D38" s="35" t="s">
        <v>340</v>
      </c>
      <c r="E38" s="33">
        <v>4</v>
      </c>
      <c r="F38" s="33" t="s">
        <v>39</v>
      </c>
      <c r="G38" s="51">
        <v>34.700000000000003</v>
      </c>
      <c r="H38" s="67">
        <v>838005</v>
      </c>
      <c r="I38" s="53" t="s">
        <v>448</v>
      </c>
      <c r="N38" s="41"/>
    </row>
    <row r="39" spans="1:14" x14ac:dyDescent="0.3">
      <c r="A39" s="8" t="s">
        <v>154</v>
      </c>
      <c r="B39" s="8" t="s">
        <v>182</v>
      </c>
      <c r="C39" s="9">
        <v>86</v>
      </c>
      <c r="D39" s="9" t="s">
        <v>341</v>
      </c>
      <c r="E39" s="8">
        <v>4</v>
      </c>
      <c r="F39" s="8" t="s">
        <v>22</v>
      </c>
      <c r="G39" s="49">
        <v>69.8</v>
      </c>
      <c r="H39" s="70">
        <f>1451142*1.1</f>
        <v>1596256.2000000002</v>
      </c>
      <c r="I39" s="37"/>
      <c r="N39" s="41"/>
    </row>
    <row r="40" spans="1:14" x14ac:dyDescent="0.3">
      <c r="A40" s="33" t="s">
        <v>154</v>
      </c>
      <c r="B40" s="33" t="s">
        <v>185</v>
      </c>
      <c r="C40" s="35">
        <v>88</v>
      </c>
      <c r="D40" s="35" t="s">
        <v>342</v>
      </c>
      <c r="E40" s="33">
        <v>4</v>
      </c>
      <c r="F40" s="33" t="s">
        <v>89</v>
      </c>
      <c r="G40" s="51">
        <v>29.4</v>
      </c>
      <c r="H40" s="71">
        <f>794850*1.1</f>
        <v>874335.00000000012</v>
      </c>
      <c r="I40" s="38" t="s">
        <v>448</v>
      </c>
      <c r="J40" s="54"/>
      <c r="K40" s="55"/>
      <c r="N40" s="41"/>
    </row>
    <row r="41" spans="1:14" x14ac:dyDescent="0.3">
      <c r="A41" s="8" t="s">
        <v>154</v>
      </c>
      <c r="B41" s="8" t="s">
        <v>186</v>
      </c>
      <c r="C41" s="9">
        <v>87</v>
      </c>
      <c r="D41" s="9" t="s">
        <v>343</v>
      </c>
      <c r="E41" s="8">
        <v>4</v>
      </c>
      <c r="F41" s="8" t="s">
        <v>22</v>
      </c>
      <c r="G41" s="50">
        <v>66.8</v>
      </c>
      <c r="H41" s="70">
        <v>1388772</v>
      </c>
      <c r="I41" s="37"/>
      <c r="N41" s="41"/>
    </row>
    <row r="42" spans="1:14" x14ac:dyDescent="0.3">
      <c r="A42" s="33" t="s">
        <v>155</v>
      </c>
      <c r="B42" s="33" t="s">
        <v>180</v>
      </c>
      <c r="C42" s="35">
        <v>89</v>
      </c>
      <c r="D42" s="35" t="s">
        <v>344</v>
      </c>
      <c r="E42" s="33">
        <v>4</v>
      </c>
      <c r="F42" s="33" t="s">
        <v>39</v>
      </c>
      <c r="G42" s="35">
        <v>38.5</v>
      </c>
      <c r="H42" s="67">
        <v>929775</v>
      </c>
      <c r="I42" s="34" t="s">
        <v>448</v>
      </c>
      <c r="N42" s="41"/>
    </row>
    <row r="43" spans="1:14" x14ac:dyDescent="0.3">
      <c r="A43" s="33" t="s">
        <v>155</v>
      </c>
      <c r="B43" s="33" t="s">
        <v>183</v>
      </c>
      <c r="C43" s="35">
        <v>90</v>
      </c>
      <c r="D43" s="35" t="s">
        <v>345</v>
      </c>
      <c r="E43" s="33">
        <v>4</v>
      </c>
      <c r="F43" s="33" t="s">
        <v>22</v>
      </c>
      <c r="G43" s="35">
        <v>67.900000000000006</v>
      </c>
      <c r="H43" s="71">
        <v>1411641</v>
      </c>
      <c r="I43" s="34" t="s">
        <v>448</v>
      </c>
      <c r="J43" s="41"/>
      <c r="K43" s="52"/>
      <c r="N43" s="41"/>
    </row>
    <row r="44" spans="1:14" x14ac:dyDescent="0.3">
      <c r="A44" s="33" t="s">
        <v>155</v>
      </c>
      <c r="B44" s="33" t="s">
        <v>189</v>
      </c>
      <c r="C44" s="35">
        <v>91</v>
      </c>
      <c r="D44" s="35" t="s">
        <v>346</v>
      </c>
      <c r="E44" s="33">
        <v>4</v>
      </c>
      <c r="F44" s="33" t="s">
        <v>22</v>
      </c>
      <c r="G44" s="35">
        <v>66.7</v>
      </c>
      <c r="H44" s="71">
        <f>1386693*1.1</f>
        <v>1525362.3</v>
      </c>
      <c r="I44" s="34" t="s">
        <v>448</v>
      </c>
      <c r="J44" s="15"/>
      <c r="N44" s="41"/>
    </row>
    <row r="45" spans="1:14" x14ac:dyDescent="0.3">
      <c r="A45" s="33" t="s">
        <v>155</v>
      </c>
      <c r="B45" s="33" t="s">
        <v>190</v>
      </c>
      <c r="C45" s="35">
        <v>92</v>
      </c>
      <c r="D45" s="35" t="s">
        <v>347</v>
      </c>
      <c r="E45" s="33">
        <v>4</v>
      </c>
      <c r="F45" s="33" t="s">
        <v>39</v>
      </c>
      <c r="G45" s="35">
        <v>38.5</v>
      </c>
      <c r="H45" s="67">
        <f>929775*1.1</f>
        <v>1022752.5000000001</v>
      </c>
      <c r="I45" s="34" t="s">
        <v>448</v>
      </c>
      <c r="N45" s="41"/>
    </row>
    <row r="46" spans="1:14" x14ac:dyDescent="0.3">
      <c r="A46" s="8" t="s">
        <v>156</v>
      </c>
      <c r="B46" s="8" t="s">
        <v>181</v>
      </c>
      <c r="C46" s="9">
        <v>93</v>
      </c>
      <c r="D46" s="9" t="s">
        <v>348</v>
      </c>
      <c r="E46" s="8">
        <v>5</v>
      </c>
      <c r="F46" s="8" t="s">
        <v>39</v>
      </c>
      <c r="G46" s="50">
        <v>38.5</v>
      </c>
      <c r="H46" s="68">
        <f>929775*1.1</f>
        <v>1022752.5000000001</v>
      </c>
      <c r="I46" s="39"/>
      <c r="N46" s="41"/>
    </row>
    <row r="47" spans="1:14" x14ac:dyDescent="0.3">
      <c r="A47" s="8" t="s">
        <v>156</v>
      </c>
      <c r="B47" s="8" t="s">
        <v>184</v>
      </c>
      <c r="C47" s="9">
        <v>94</v>
      </c>
      <c r="D47" s="9" t="s">
        <v>349</v>
      </c>
      <c r="E47" s="8">
        <v>5</v>
      </c>
      <c r="F47" s="8" t="s">
        <v>22</v>
      </c>
      <c r="G47" s="50">
        <v>67.900000000000006</v>
      </c>
      <c r="H47" s="70">
        <f>1411641*1.1</f>
        <v>1552805.1</v>
      </c>
      <c r="I47" s="39"/>
      <c r="N47" s="41"/>
    </row>
    <row r="48" spans="1:14" x14ac:dyDescent="0.3">
      <c r="A48" s="8" t="s">
        <v>156</v>
      </c>
      <c r="B48" s="8" t="s">
        <v>191</v>
      </c>
      <c r="C48" s="9">
        <v>95</v>
      </c>
      <c r="D48" s="9" t="s">
        <v>350</v>
      </c>
      <c r="E48" s="8">
        <v>5</v>
      </c>
      <c r="F48" s="8" t="s">
        <v>22</v>
      </c>
      <c r="G48" s="50">
        <v>67.900000000000006</v>
      </c>
      <c r="H48" s="70">
        <f>1411641*1.1</f>
        <v>1552805.1</v>
      </c>
      <c r="I48" s="39"/>
      <c r="N48" s="41"/>
    </row>
    <row r="49" spans="1:14" x14ac:dyDescent="0.3">
      <c r="A49" s="8" t="s">
        <v>156</v>
      </c>
      <c r="B49" s="8" t="s">
        <v>192</v>
      </c>
      <c r="C49" s="9">
        <v>96</v>
      </c>
      <c r="D49" s="9" t="s">
        <v>351</v>
      </c>
      <c r="E49" s="8">
        <v>5</v>
      </c>
      <c r="F49" s="8" t="s">
        <v>39</v>
      </c>
      <c r="G49" s="50">
        <v>38.5</v>
      </c>
      <c r="H49" s="68">
        <f>929775*1.1</f>
        <v>1022752.5000000001</v>
      </c>
      <c r="I49" s="36"/>
      <c r="N49" s="41"/>
    </row>
    <row r="50" spans="1:14" x14ac:dyDescent="0.3">
      <c r="A50" s="8" t="s">
        <v>157</v>
      </c>
      <c r="B50" s="8" t="s">
        <v>187</v>
      </c>
      <c r="C50" s="9">
        <v>97</v>
      </c>
      <c r="D50" s="9" t="s">
        <v>352</v>
      </c>
      <c r="E50" s="8">
        <v>5</v>
      </c>
      <c r="F50" s="8" t="s">
        <v>39</v>
      </c>
      <c r="G50" s="50">
        <v>38.5</v>
      </c>
      <c r="H50" s="68">
        <f>929775*1.1</f>
        <v>1022752.5000000001</v>
      </c>
      <c r="I50" s="44"/>
      <c r="N50" s="41"/>
    </row>
    <row r="51" spans="1:14" x14ac:dyDescent="0.3">
      <c r="A51" s="8" t="s">
        <v>157</v>
      </c>
      <c r="B51" s="8" t="s">
        <v>193</v>
      </c>
      <c r="C51" s="9">
        <v>98</v>
      </c>
      <c r="D51" s="9" t="s">
        <v>353</v>
      </c>
      <c r="E51" s="8">
        <v>5</v>
      </c>
      <c r="F51" s="8" t="s">
        <v>22</v>
      </c>
      <c r="G51" s="50">
        <v>66.7</v>
      </c>
      <c r="H51" s="70">
        <f>1386693*1.1</f>
        <v>1525362.3</v>
      </c>
      <c r="I51" s="44"/>
      <c r="J51" s="15"/>
      <c r="N51" s="41"/>
    </row>
    <row r="52" spans="1:14" x14ac:dyDescent="0.3">
      <c r="A52" s="33" t="s">
        <v>157</v>
      </c>
      <c r="B52" s="33" t="s">
        <v>194</v>
      </c>
      <c r="C52" s="35">
        <v>99</v>
      </c>
      <c r="D52" s="35" t="s">
        <v>354</v>
      </c>
      <c r="E52" s="33">
        <v>5</v>
      </c>
      <c r="F52" s="33" t="s">
        <v>22</v>
      </c>
      <c r="G52" s="51">
        <v>67.900000000000006</v>
      </c>
      <c r="H52" s="71">
        <f>1411641*1.1</f>
        <v>1552805.1</v>
      </c>
      <c r="I52" s="43" t="s">
        <v>448</v>
      </c>
      <c r="N52" s="41"/>
    </row>
    <row r="53" spans="1:14" x14ac:dyDescent="0.3">
      <c r="A53" s="8" t="s">
        <v>157</v>
      </c>
      <c r="B53" s="8" t="s">
        <v>195</v>
      </c>
      <c r="C53" s="9">
        <v>100</v>
      </c>
      <c r="D53" s="9" t="s">
        <v>355</v>
      </c>
      <c r="E53" s="8">
        <v>5</v>
      </c>
      <c r="F53" s="8" t="s">
        <v>39</v>
      </c>
      <c r="G53" s="50">
        <v>38.5</v>
      </c>
      <c r="H53" s="68">
        <f>929775*1.1</f>
        <v>1022752.5000000001</v>
      </c>
      <c r="I53" s="39"/>
      <c r="N53" s="41"/>
    </row>
    <row r="54" spans="1:14" x14ac:dyDescent="0.3">
      <c r="A54" s="33" t="s">
        <v>158</v>
      </c>
      <c r="B54" s="33" t="s">
        <v>188</v>
      </c>
      <c r="C54" s="35">
        <v>101</v>
      </c>
      <c r="D54" s="35" t="s">
        <v>356</v>
      </c>
      <c r="E54" s="33">
        <v>5</v>
      </c>
      <c r="F54" s="33" t="s">
        <v>89</v>
      </c>
      <c r="G54" s="51">
        <v>29.4</v>
      </c>
      <c r="H54" s="67">
        <v>794850</v>
      </c>
      <c r="I54" s="43" t="s">
        <v>448</v>
      </c>
      <c r="N54" s="41"/>
    </row>
    <row r="55" spans="1:14" x14ac:dyDescent="0.3">
      <c r="A55" s="8" t="s">
        <v>158</v>
      </c>
      <c r="B55" s="8" t="s">
        <v>196</v>
      </c>
      <c r="C55" s="9">
        <v>102</v>
      </c>
      <c r="D55" s="9" t="s">
        <v>357</v>
      </c>
      <c r="E55" s="8">
        <v>5</v>
      </c>
      <c r="F55" s="8" t="s">
        <v>22</v>
      </c>
      <c r="G55" s="50">
        <v>66.8</v>
      </c>
      <c r="H55" s="70">
        <f>1388772*1.1</f>
        <v>1527649.2000000002</v>
      </c>
      <c r="I55" s="36"/>
      <c r="K55" s="52"/>
      <c r="N55" s="41"/>
    </row>
    <row r="56" spans="1:14" x14ac:dyDescent="0.3">
      <c r="A56" s="8" t="s">
        <v>158</v>
      </c>
      <c r="B56" s="8" t="s">
        <v>197</v>
      </c>
      <c r="C56" s="9">
        <v>103</v>
      </c>
      <c r="D56" s="9" t="s">
        <v>358</v>
      </c>
      <c r="E56" s="8">
        <v>5</v>
      </c>
      <c r="F56" s="8" t="s">
        <v>22</v>
      </c>
      <c r="G56" s="50">
        <v>69.8</v>
      </c>
      <c r="H56" s="70">
        <f>1451142*1.1</f>
        <v>1596256.2000000002</v>
      </c>
      <c r="I56" s="36"/>
      <c r="N56" s="41"/>
    </row>
    <row r="57" spans="1:14" x14ac:dyDescent="0.3">
      <c r="A57" s="33" t="s">
        <v>158</v>
      </c>
      <c r="B57" s="33" t="s">
        <v>198</v>
      </c>
      <c r="C57" s="35">
        <v>104</v>
      </c>
      <c r="D57" s="35" t="s">
        <v>359</v>
      </c>
      <c r="E57" s="33">
        <v>5</v>
      </c>
      <c r="F57" s="33" t="s">
        <v>39</v>
      </c>
      <c r="G57" s="51">
        <v>34.700000000000003</v>
      </c>
      <c r="H57" s="71">
        <v>838005</v>
      </c>
      <c r="I57" s="34" t="s">
        <v>448</v>
      </c>
      <c r="J57" s="4"/>
      <c r="N57" s="41"/>
    </row>
    <row r="58" spans="1:14" x14ac:dyDescent="0.3">
      <c r="A58" s="6"/>
      <c r="B58" s="7"/>
      <c r="C58" s="7"/>
      <c r="D58" s="7"/>
      <c r="E58" s="7"/>
      <c r="F58" s="7"/>
      <c r="G58" s="9"/>
      <c r="H58" s="26"/>
      <c r="I58" s="8"/>
    </row>
    <row r="60" spans="1:14" x14ac:dyDescent="0.3">
      <c r="B60" s="4"/>
      <c r="C60" s="4"/>
      <c r="D60" s="4"/>
      <c r="E60" s="4"/>
      <c r="F60" s="4"/>
      <c r="G60" s="4"/>
    </row>
    <row r="61" spans="1:14" ht="18" x14ac:dyDescent="0.35">
      <c r="B61" s="47"/>
      <c r="C61" s="47"/>
      <c r="D61" s="47"/>
      <c r="E61" s="47"/>
      <c r="F61" s="4"/>
      <c r="G61" s="10"/>
    </row>
    <row r="62" spans="1:14" ht="18" x14ac:dyDescent="0.35">
      <c r="B62" s="48"/>
      <c r="C62" s="48"/>
      <c r="D62" s="48"/>
      <c r="E62" s="48"/>
      <c r="F62" s="4"/>
      <c r="G62" s="10"/>
    </row>
    <row r="63" spans="1:14" ht="18" x14ac:dyDescent="0.35">
      <c r="B63" s="48"/>
      <c r="C63" s="48"/>
      <c r="D63" s="48"/>
      <c r="E63" s="48"/>
      <c r="F63" s="4"/>
      <c r="G63" s="10"/>
    </row>
    <row r="64" spans="1:14" x14ac:dyDescent="0.3">
      <c r="B64" s="2"/>
      <c r="C64" s="2"/>
      <c r="D64" s="2"/>
      <c r="E64" s="2"/>
      <c r="F64" s="2"/>
      <c r="G64" s="2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9" scale="2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62"/>
  <sheetViews>
    <sheetView zoomScale="91" zoomScaleNormal="91" zoomScalePageLayoutView="91" workbookViewId="0">
      <selection activeCell="C28" sqref="C28"/>
    </sheetView>
  </sheetViews>
  <sheetFormatPr defaultColWidth="8.88671875" defaultRowHeight="15.6" x14ac:dyDescent="0.3"/>
  <cols>
    <col min="1" max="1" width="6.33203125" style="1" bestFit="1" customWidth="1"/>
    <col min="2" max="2" width="8.44140625" style="1" bestFit="1" customWidth="1"/>
    <col min="3" max="3" width="9" style="1" bestFit="1" customWidth="1"/>
    <col min="4" max="4" width="9" style="1" customWidth="1"/>
    <col min="5" max="5" width="8.44140625" style="1" customWidth="1"/>
    <col min="6" max="6" width="11.88671875" style="1" bestFit="1" customWidth="1"/>
    <col min="7" max="7" width="15.44140625" style="1" customWidth="1"/>
    <col min="8" max="8" width="15.33203125" style="1" customWidth="1"/>
    <col min="9" max="9" width="11.33203125" style="1" customWidth="1"/>
    <col min="10" max="16384" width="8.88671875" style="1"/>
  </cols>
  <sheetData>
    <row r="1" spans="1:11" ht="21" x14ac:dyDescent="0.4">
      <c r="B1" s="17" t="s">
        <v>18</v>
      </c>
      <c r="H1" s="11"/>
    </row>
    <row r="3" spans="1:11" x14ac:dyDescent="0.3">
      <c r="A3" s="32"/>
      <c r="B3" s="32"/>
      <c r="C3" s="32"/>
      <c r="D3" s="28" t="s">
        <v>239</v>
      </c>
      <c r="E3" s="32"/>
      <c r="F3" s="32"/>
      <c r="G3" s="28" t="s">
        <v>88</v>
      </c>
      <c r="H3" s="32"/>
      <c r="I3" s="32"/>
    </row>
    <row r="4" spans="1:11" x14ac:dyDescent="0.3">
      <c r="A4" s="30" t="s">
        <v>3</v>
      </c>
      <c r="B4" s="31" t="s">
        <v>2</v>
      </c>
      <c r="C4" s="31" t="s">
        <v>15</v>
      </c>
      <c r="D4" s="30" t="s">
        <v>240</v>
      </c>
      <c r="E4" s="31" t="s">
        <v>13</v>
      </c>
      <c r="F4" s="31" t="s">
        <v>1</v>
      </c>
      <c r="G4" s="30" t="s">
        <v>87</v>
      </c>
      <c r="H4" s="30" t="s">
        <v>12</v>
      </c>
      <c r="I4" s="30" t="s">
        <v>0</v>
      </c>
    </row>
    <row r="5" spans="1:11" x14ac:dyDescent="0.3">
      <c r="A5" s="20"/>
      <c r="B5" s="9"/>
      <c r="C5" s="9"/>
      <c r="D5" s="9"/>
      <c r="E5" s="9"/>
      <c r="F5" s="21"/>
      <c r="G5" s="9"/>
      <c r="H5" s="22"/>
      <c r="I5" s="9"/>
    </row>
    <row r="6" spans="1:11" x14ac:dyDescent="0.3">
      <c r="A6" s="8" t="s">
        <v>4</v>
      </c>
      <c r="B6" s="9" t="s">
        <v>90</v>
      </c>
      <c r="C6" s="9">
        <v>106</v>
      </c>
      <c r="D6" s="9" t="s">
        <v>248</v>
      </c>
      <c r="E6" s="8">
        <v>1</v>
      </c>
      <c r="F6" s="8" t="s">
        <v>22</v>
      </c>
      <c r="G6" s="49">
        <v>56</v>
      </c>
      <c r="H6" s="70">
        <v>1205400</v>
      </c>
      <c r="I6" s="37"/>
    </row>
    <row r="7" spans="1:11" x14ac:dyDescent="0.3">
      <c r="A7" s="8" t="s">
        <v>4</v>
      </c>
      <c r="B7" s="8" t="s">
        <v>95</v>
      </c>
      <c r="C7" s="9">
        <v>107</v>
      </c>
      <c r="D7" s="9" t="s">
        <v>250</v>
      </c>
      <c r="E7" s="8">
        <v>1</v>
      </c>
      <c r="F7" s="8" t="s">
        <v>22</v>
      </c>
      <c r="G7" s="49">
        <v>56.2</v>
      </c>
      <c r="H7" s="70">
        <v>1209705</v>
      </c>
      <c r="I7" s="37"/>
    </row>
    <row r="8" spans="1:11" x14ac:dyDescent="0.3">
      <c r="A8" s="8" t="s">
        <v>4</v>
      </c>
      <c r="B8" s="9" t="s">
        <v>96</v>
      </c>
      <c r="C8" s="9">
        <v>108</v>
      </c>
      <c r="D8" s="9" t="s">
        <v>251</v>
      </c>
      <c r="E8" s="8">
        <v>1</v>
      </c>
      <c r="F8" s="8" t="s">
        <v>22</v>
      </c>
      <c r="G8" s="49">
        <v>62.7</v>
      </c>
      <c r="H8" s="70">
        <v>1349618</v>
      </c>
      <c r="I8" s="37"/>
    </row>
    <row r="9" spans="1:11" x14ac:dyDescent="0.3">
      <c r="A9" s="33" t="s">
        <v>4</v>
      </c>
      <c r="B9" s="33" t="s">
        <v>97</v>
      </c>
      <c r="C9" s="35">
        <v>105</v>
      </c>
      <c r="D9" s="35" t="s">
        <v>252</v>
      </c>
      <c r="E9" s="33">
        <v>1</v>
      </c>
      <c r="F9" s="33" t="s">
        <v>22</v>
      </c>
      <c r="G9" s="51">
        <v>55.4</v>
      </c>
      <c r="H9" s="71">
        <v>1192485</v>
      </c>
      <c r="I9" s="34" t="s">
        <v>448</v>
      </c>
    </row>
    <row r="10" spans="1:11" x14ac:dyDescent="0.3">
      <c r="A10" s="33" t="s">
        <v>5</v>
      </c>
      <c r="B10" s="33" t="s">
        <v>91</v>
      </c>
      <c r="C10" s="35">
        <v>110</v>
      </c>
      <c r="D10" s="35" t="s">
        <v>313</v>
      </c>
      <c r="E10" s="33">
        <v>1</v>
      </c>
      <c r="F10" s="33" t="s">
        <v>22</v>
      </c>
      <c r="G10" s="51">
        <v>56</v>
      </c>
      <c r="H10" s="71">
        <v>1205400</v>
      </c>
      <c r="I10" s="34" t="s">
        <v>448</v>
      </c>
    </row>
    <row r="11" spans="1:11" x14ac:dyDescent="0.3">
      <c r="A11" s="8" t="s">
        <v>5</v>
      </c>
      <c r="B11" s="8" t="s">
        <v>98</v>
      </c>
      <c r="C11" s="9">
        <v>111</v>
      </c>
      <c r="D11" s="9" t="s">
        <v>314</v>
      </c>
      <c r="E11" s="8">
        <v>1</v>
      </c>
      <c r="F11" s="8" t="s">
        <v>22</v>
      </c>
      <c r="G11" s="49">
        <v>56.2</v>
      </c>
      <c r="H11" s="70">
        <v>1209705</v>
      </c>
      <c r="I11" s="36"/>
    </row>
    <row r="12" spans="1:11" x14ac:dyDescent="0.3">
      <c r="A12" s="8" t="s">
        <v>5</v>
      </c>
      <c r="B12" s="8" t="s">
        <v>99</v>
      </c>
      <c r="C12" s="9">
        <v>112</v>
      </c>
      <c r="D12" s="9" t="s">
        <v>315</v>
      </c>
      <c r="E12" s="8">
        <v>1</v>
      </c>
      <c r="F12" s="8" t="s">
        <v>22</v>
      </c>
      <c r="G12" s="50">
        <v>56.2</v>
      </c>
      <c r="H12" s="70">
        <v>1209705</v>
      </c>
      <c r="I12" s="36"/>
    </row>
    <row r="13" spans="1:11" x14ac:dyDescent="0.3">
      <c r="A13" s="33" t="s">
        <v>5</v>
      </c>
      <c r="B13" s="33" t="s">
        <v>100</v>
      </c>
      <c r="C13" s="35">
        <v>109</v>
      </c>
      <c r="D13" s="35" t="s">
        <v>316</v>
      </c>
      <c r="E13" s="33">
        <v>1</v>
      </c>
      <c r="F13" s="33" t="s">
        <v>22</v>
      </c>
      <c r="G13" s="51">
        <v>56</v>
      </c>
      <c r="H13" s="71">
        <v>1205400</v>
      </c>
      <c r="I13" s="34" t="s">
        <v>448</v>
      </c>
    </row>
    <row r="14" spans="1:11" x14ac:dyDescent="0.3">
      <c r="A14" s="8" t="s">
        <v>6</v>
      </c>
      <c r="B14" s="8" t="s">
        <v>92</v>
      </c>
      <c r="C14" s="9">
        <v>114</v>
      </c>
      <c r="D14" s="9" t="s">
        <v>317</v>
      </c>
      <c r="E14" s="8">
        <v>1</v>
      </c>
      <c r="F14" s="8" t="s">
        <v>22</v>
      </c>
      <c r="G14" s="50">
        <v>55.4</v>
      </c>
      <c r="H14" s="70">
        <v>1192485</v>
      </c>
      <c r="I14" s="36"/>
      <c r="K14" s="52"/>
    </row>
    <row r="15" spans="1:11" ht="13.65" customHeight="1" x14ac:dyDescent="0.3">
      <c r="A15" s="33" t="s">
        <v>6</v>
      </c>
      <c r="B15" s="33" t="s">
        <v>101</v>
      </c>
      <c r="C15" s="35">
        <v>115</v>
      </c>
      <c r="D15" s="35" t="s">
        <v>318</v>
      </c>
      <c r="E15" s="33">
        <v>1</v>
      </c>
      <c r="F15" s="33" t="s">
        <v>22</v>
      </c>
      <c r="G15" s="51">
        <v>62.7</v>
      </c>
      <c r="H15" s="71">
        <v>1349618</v>
      </c>
      <c r="I15" s="34" t="s">
        <v>448</v>
      </c>
    </row>
    <row r="16" spans="1:11" ht="13.65" customHeight="1" x14ac:dyDescent="0.3">
      <c r="A16" s="8" t="s">
        <v>6</v>
      </c>
      <c r="B16" s="8" t="s">
        <v>102</v>
      </c>
      <c r="C16" s="9">
        <v>116</v>
      </c>
      <c r="D16" s="9" t="s">
        <v>319</v>
      </c>
      <c r="E16" s="8">
        <v>1</v>
      </c>
      <c r="F16" s="8" t="s">
        <v>22</v>
      </c>
      <c r="G16" s="50">
        <v>56.2</v>
      </c>
      <c r="H16" s="70">
        <v>1209705</v>
      </c>
      <c r="I16" s="36"/>
    </row>
    <row r="17" spans="1:11" x14ac:dyDescent="0.3">
      <c r="A17" s="33" t="s">
        <v>6</v>
      </c>
      <c r="B17" s="33" t="s">
        <v>103</v>
      </c>
      <c r="C17" s="35">
        <v>113</v>
      </c>
      <c r="D17" s="35" t="s">
        <v>320</v>
      </c>
      <c r="E17" s="33">
        <v>1</v>
      </c>
      <c r="F17" s="33" t="s">
        <v>22</v>
      </c>
      <c r="G17" s="51">
        <v>56</v>
      </c>
      <c r="H17" s="71">
        <v>1205400</v>
      </c>
      <c r="I17" s="38" t="s">
        <v>448</v>
      </c>
    </row>
    <row r="18" spans="1:11" x14ac:dyDescent="0.3">
      <c r="A18" s="33" t="s">
        <v>7</v>
      </c>
      <c r="B18" s="33" t="s">
        <v>93</v>
      </c>
      <c r="C18" s="35">
        <v>117</v>
      </c>
      <c r="D18" s="35" t="s">
        <v>360</v>
      </c>
      <c r="E18" s="33">
        <v>2</v>
      </c>
      <c r="F18" s="33" t="s">
        <v>39</v>
      </c>
      <c r="G18" s="51">
        <v>34.700000000000003</v>
      </c>
      <c r="H18" s="71">
        <f>838005*1.1</f>
        <v>921805.50000000012</v>
      </c>
      <c r="I18" s="38" t="s">
        <v>448</v>
      </c>
    </row>
    <row r="19" spans="1:11" x14ac:dyDescent="0.3">
      <c r="A19" s="8" t="s">
        <v>7</v>
      </c>
      <c r="B19" s="8" t="s">
        <v>106</v>
      </c>
      <c r="C19" s="9">
        <v>118</v>
      </c>
      <c r="D19" s="9" t="s">
        <v>364</v>
      </c>
      <c r="E19" s="8">
        <v>2</v>
      </c>
      <c r="F19" s="8" t="s">
        <v>22</v>
      </c>
      <c r="G19" s="49">
        <v>69.8</v>
      </c>
      <c r="H19" s="70">
        <v>1451142</v>
      </c>
      <c r="I19" s="37"/>
    </row>
    <row r="20" spans="1:11" x14ac:dyDescent="0.3">
      <c r="A20" s="8" t="s">
        <v>7</v>
      </c>
      <c r="B20" s="8" t="s">
        <v>107</v>
      </c>
      <c r="C20" s="9">
        <v>119</v>
      </c>
      <c r="D20" s="9" t="s">
        <v>365</v>
      </c>
      <c r="E20" s="8">
        <v>2</v>
      </c>
      <c r="F20" s="8" t="s">
        <v>22</v>
      </c>
      <c r="G20" s="49">
        <v>66.8</v>
      </c>
      <c r="H20" s="70">
        <v>1388772</v>
      </c>
      <c r="I20" s="37"/>
    </row>
    <row r="21" spans="1:11" x14ac:dyDescent="0.3">
      <c r="A21" s="33" t="s">
        <v>7</v>
      </c>
      <c r="B21" s="33" t="s">
        <v>108</v>
      </c>
      <c r="C21" s="35">
        <v>120</v>
      </c>
      <c r="D21" s="35" t="s">
        <v>363</v>
      </c>
      <c r="E21" s="33">
        <v>2</v>
      </c>
      <c r="F21" s="33" t="s">
        <v>89</v>
      </c>
      <c r="G21" s="51">
        <v>29.4</v>
      </c>
      <c r="H21" s="71">
        <v>794850</v>
      </c>
      <c r="I21" s="34" t="s">
        <v>448</v>
      </c>
    </row>
    <row r="22" spans="1:11" x14ac:dyDescent="0.3">
      <c r="A22" s="33" t="s">
        <v>8</v>
      </c>
      <c r="B22" s="33" t="s">
        <v>94</v>
      </c>
      <c r="C22" s="35">
        <v>121</v>
      </c>
      <c r="D22" s="35" t="s">
        <v>366</v>
      </c>
      <c r="E22" s="33">
        <v>2</v>
      </c>
      <c r="F22" s="33" t="s">
        <v>89</v>
      </c>
      <c r="G22" s="51">
        <v>29.4</v>
      </c>
      <c r="H22" s="71">
        <v>794850</v>
      </c>
      <c r="I22" s="34" t="s">
        <v>448</v>
      </c>
    </row>
    <row r="23" spans="1:11" x14ac:dyDescent="0.3">
      <c r="A23" s="8" t="s">
        <v>8</v>
      </c>
      <c r="B23" s="8" t="s">
        <v>110</v>
      </c>
      <c r="C23" s="9">
        <v>122</v>
      </c>
      <c r="D23" s="9" t="s">
        <v>367</v>
      </c>
      <c r="E23" s="8">
        <v>2</v>
      </c>
      <c r="F23" s="8" t="s">
        <v>22</v>
      </c>
      <c r="G23" s="49">
        <v>67.900000000000006</v>
      </c>
      <c r="H23" s="70">
        <v>1411641</v>
      </c>
      <c r="I23" s="36"/>
    </row>
    <row r="24" spans="1:11" x14ac:dyDescent="0.3">
      <c r="A24" s="8" t="s">
        <v>8</v>
      </c>
      <c r="B24" s="8" t="s">
        <v>111</v>
      </c>
      <c r="C24" s="9">
        <v>123</v>
      </c>
      <c r="D24" s="9" t="s">
        <v>368</v>
      </c>
      <c r="E24" s="8">
        <v>2</v>
      </c>
      <c r="F24" s="8" t="s">
        <v>22</v>
      </c>
      <c r="G24" s="49">
        <v>66.7</v>
      </c>
      <c r="H24" s="70">
        <v>1386693</v>
      </c>
      <c r="I24" s="36"/>
    </row>
    <row r="25" spans="1:11" x14ac:dyDescent="0.3">
      <c r="A25" s="33" t="s">
        <v>8</v>
      </c>
      <c r="B25" s="33" t="s">
        <v>112</v>
      </c>
      <c r="C25" s="35">
        <v>124</v>
      </c>
      <c r="D25" s="35" t="s">
        <v>369</v>
      </c>
      <c r="E25" s="33">
        <v>2</v>
      </c>
      <c r="F25" s="33" t="s">
        <v>89</v>
      </c>
      <c r="G25" s="51">
        <v>29.4</v>
      </c>
      <c r="H25" s="72">
        <v>794850</v>
      </c>
      <c r="I25" s="38" t="s">
        <v>448</v>
      </c>
    </row>
    <row r="26" spans="1:11" x14ac:dyDescent="0.3">
      <c r="A26" s="8" t="s">
        <v>9</v>
      </c>
      <c r="B26" s="8" t="s">
        <v>104</v>
      </c>
      <c r="C26" s="9">
        <v>125</v>
      </c>
      <c r="D26" s="9" t="s">
        <v>370</v>
      </c>
      <c r="E26" s="8">
        <v>2</v>
      </c>
      <c r="F26" s="8" t="s">
        <v>89</v>
      </c>
      <c r="G26" s="50">
        <v>29.4</v>
      </c>
      <c r="H26" s="73">
        <f>794850*1.1</f>
        <v>874335.00000000012</v>
      </c>
      <c r="I26" s="37"/>
    </row>
    <row r="27" spans="1:11" x14ac:dyDescent="0.3">
      <c r="A27" s="8" t="s">
        <v>9</v>
      </c>
      <c r="B27" s="8" t="s">
        <v>113</v>
      </c>
      <c r="C27" s="9">
        <v>126</v>
      </c>
      <c r="D27" s="9" t="s">
        <v>371</v>
      </c>
      <c r="E27" s="8">
        <v>2</v>
      </c>
      <c r="F27" s="8" t="s">
        <v>22</v>
      </c>
      <c r="G27" s="49">
        <v>66.7</v>
      </c>
      <c r="H27" s="70">
        <v>1386693</v>
      </c>
      <c r="I27" s="37"/>
    </row>
    <row r="28" spans="1:11" x14ac:dyDescent="0.3">
      <c r="A28" s="8" t="s">
        <v>9</v>
      </c>
      <c r="B28" s="8" t="s">
        <v>114</v>
      </c>
      <c r="C28" s="9">
        <v>127</v>
      </c>
      <c r="D28" s="9" t="s">
        <v>372</v>
      </c>
      <c r="E28" s="8">
        <v>2</v>
      </c>
      <c r="F28" s="8" t="s">
        <v>22</v>
      </c>
      <c r="G28" s="49">
        <v>67.900000000000006</v>
      </c>
      <c r="H28" s="70">
        <v>1411641</v>
      </c>
      <c r="I28" s="37"/>
    </row>
    <row r="29" spans="1:11" x14ac:dyDescent="0.3">
      <c r="A29" s="33" t="s">
        <v>9</v>
      </c>
      <c r="B29" s="33" t="s">
        <v>115</v>
      </c>
      <c r="C29" s="35">
        <v>128</v>
      </c>
      <c r="D29" s="35" t="s">
        <v>373</v>
      </c>
      <c r="E29" s="33">
        <v>2</v>
      </c>
      <c r="F29" s="33" t="s">
        <v>89</v>
      </c>
      <c r="G29" s="51">
        <v>29.4</v>
      </c>
      <c r="H29" s="67">
        <v>794850</v>
      </c>
      <c r="I29" s="38" t="s">
        <v>448</v>
      </c>
    </row>
    <row r="30" spans="1:11" x14ac:dyDescent="0.3">
      <c r="A30" s="33" t="s">
        <v>10</v>
      </c>
      <c r="B30" s="45" t="s">
        <v>105</v>
      </c>
      <c r="C30" s="35">
        <v>129</v>
      </c>
      <c r="D30" s="35" t="s">
        <v>374</v>
      </c>
      <c r="E30" s="33">
        <v>3</v>
      </c>
      <c r="F30" s="33" t="s">
        <v>89</v>
      </c>
      <c r="G30" s="51">
        <v>29.4</v>
      </c>
      <c r="H30" s="67">
        <v>794850</v>
      </c>
      <c r="I30" s="38" t="s">
        <v>448</v>
      </c>
    </row>
    <row r="31" spans="1:11" x14ac:dyDescent="0.3">
      <c r="A31" s="8" t="s">
        <v>10</v>
      </c>
      <c r="B31" s="8" t="s">
        <v>116</v>
      </c>
      <c r="C31" s="9">
        <v>130</v>
      </c>
      <c r="D31" s="9" t="s">
        <v>375</v>
      </c>
      <c r="E31" s="8">
        <v>3</v>
      </c>
      <c r="F31" s="8" t="s">
        <v>22</v>
      </c>
      <c r="G31" s="50">
        <v>66.7</v>
      </c>
      <c r="H31" s="70">
        <v>1386693</v>
      </c>
      <c r="I31" s="37"/>
      <c r="K31" s="52"/>
    </row>
    <row r="32" spans="1:11" x14ac:dyDescent="0.3">
      <c r="A32" s="8" t="s">
        <v>10</v>
      </c>
      <c r="B32" s="19" t="s">
        <v>117</v>
      </c>
      <c r="C32" s="9">
        <v>131</v>
      </c>
      <c r="D32" s="9" t="s">
        <v>376</v>
      </c>
      <c r="E32" s="8">
        <v>3</v>
      </c>
      <c r="F32" s="8" t="s">
        <v>22</v>
      </c>
      <c r="G32" s="50">
        <v>67.900000000000006</v>
      </c>
      <c r="H32" s="70">
        <v>1411641</v>
      </c>
      <c r="I32" s="37"/>
    </row>
    <row r="33" spans="1:12" x14ac:dyDescent="0.3">
      <c r="A33" s="33" t="s">
        <v>10</v>
      </c>
      <c r="B33" s="33" t="s">
        <v>118</v>
      </c>
      <c r="C33" s="35">
        <v>132</v>
      </c>
      <c r="D33" s="35" t="s">
        <v>377</v>
      </c>
      <c r="E33" s="33">
        <v>3</v>
      </c>
      <c r="F33" s="33" t="s">
        <v>89</v>
      </c>
      <c r="G33" s="51">
        <v>29.4</v>
      </c>
      <c r="H33" s="67">
        <v>794850</v>
      </c>
      <c r="I33" s="38" t="s">
        <v>448</v>
      </c>
    </row>
    <row r="34" spans="1:12" x14ac:dyDescent="0.3">
      <c r="A34" s="33" t="s">
        <v>11</v>
      </c>
      <c r="B34" s="33" t="s">
        <v>109</v>
      </c>
      <c r="C34" s="35">
        <v>133</v>
      </c>
      <c r="D34" s="35" t="s">
        <v>378</v>
      </c>
      <c r="E34" s="33">
        <v>3</v>
      </c>
      <c r="F34" s="33" t="s">
        <v>89</v>
      </c>
      <c r="G34" s="51">
        <v>29.4</v>
      </c>
      <c r="H34" s="67">
        <v>794850</v>
      </c>
      <c r="I34" s="38" t="s">
        <v>448</v>
      </c>
      <c r="K34" s="41"/>
      <c r="L34" s="41"/>
    </row>
    <row r="35" spans="1:12" x14ac:dyDescent="0.3">
      <c r="A35" s="8" t="s">
        <v>11</v>
      </c>
      <c r="B35" s="8" t="s">
        <v>119</v>
      </c>
      <c r="C35" s="9">
        <v>134</v>
      </c>
      <c r="D35" s="9" t="s">
        <v>379</v>
      </c>
      <c r="E35" s="8">
        <v>3</v>
      </c>
      <c r="F35" s="8" t="s">
        <v>22</v>
      </c>
      <c r="G35" s="50">
        <v>66.8</v>
      </c>
      <c r="H35" s="70">
        <v>1388772</v>
      </c>
      <c r="I35" s="37"/>
      <c r="K35" s="52"/>
      <c r="L35" s="46"/>
    </row>
    <row r="36" spans="1:12" x14ac:dyDescent="0.3">
      <c r="A36" s="8" t="s">
        <v>11</v>
      </c>
      <c r="B36" s="8" t="s">
        <v>120</v>
      </c>
      <c r="C36" s="9">
        <v>135</v>
      </c>
      <c r="D36" s="9" t="s">
        <v>380</v>
      </c>
      <c r="E36" s="8">
        <v>3</v>
      </c>
      <c r="F36" s="8" t="s">
        <v>22</v>
      </c>
      <c r="G36" s="50">
        <v>69.8</v>
      </c>
      <c r="H36" s="70">
        <v>1451142</v>
      </c>
      <c r="I36" s="37"/>
      <c r="K36" s="46"/>
      <c r="L36" s="46"/>
    </row>
    <row r="37" spans="1:12" x14ac:dyDescent="0.3">
      <c r="A37" s="33" t="s">
        <v>11</v>
      </c>
      <c r="B37" s="33" t="s">
        <v>121</v>
      </c>
      <c r="C37" s="35">
        <v>136</v>
      </c>
      <c r="D37" s="35" t="s">
        <v>381</v>
      </c>
      <c r="E37" s="33">
        <v>3</v>
      </c>
      <c r="F37" s="33" t="s">
        <v>39</v>
      </c>
      <c r="G37" s="51">
        <v>34.700000000000003</v>
      </c>
      <c r="H37" s="72">
        <v>838005</v>
      </c>
      <c r="I37" s="38" t="s">
        <v>448</v>
      </c>
      <c r="K37" s="41"/>
      <c r="L37" s="41"/>
    </row>
    <row r="38" spans="1:12" x14ac:dyDescent="0.3">
      <c r="A38" s="33" t="s">
        <v>154</v>
      </c>
      <c r="B38" s="33" t="s">
        <v>199</v>
      </c>
      <c r="C38" s="35">
        <v>137</v>
      </c>
      <c r="D38" s="35" t="s">
        <v>382</v>
      </c>
      <c r="E38" s="33">
        <v>4</v>
      </c>
      <c r="F38" s="33" t="s">
        <v>39</v>
      </c>
      <c r="G38" s="51">
        <v>34.700000000000003</v>
      </c>
      <c r="H38" s="72">
        <v>838005</v>
      </c>
      <c r="I38" s="38" t="s">
        <v>448</v>
      </c>
    </row>
    <row r="39" spans="1:12" x14ac:dyDescent="0.3">
      <c r="A39" s="8" t="s">
        <v>154</v>
      </c>
      <c r="B39" s="8" t="s">
        <v>202</v>
      </c>
      <c r="C39" s="9">
        <v>138</v>
      </c>
      <c r="D39" s="9" t="s">
        <v>383</v>
      </c>
      <c r="E39" s="8">
        <v>4</v>
      </c>
      <c r="F39" s="8" t="s">
        <v>22</v>
      </c>
      <c r="G39" s="49">
        <v>69.8</v>
      </c>
      <c r="H39" s="70">
        <f>1451142*1.1</f>
        <v>1596256.2000000002</v>
      </c>
      <c r="I39" s="36"/>
    </row>
    <row r="40" spans="1:12" x14ac:dyDescent="0.3">
      <c r="A40" s="8" t="s">
        <v>154</v>
      </c>
      <c r="B40" s="8" t="s">
        <v>203</v>
      </c>
      <c r="C40" s="9">
        <v>139</v>
      </c>
      <c r="D40" s="9" t="s">
        <v>384</v>
      </c>
      <c r="E40" s="8">
        <v>4</v>
      </c>
      <c r="F40" s="8" t="s">
        <v>22</v>
      </c>
      <c r="G40" s="50">
        <v>66.8</v>
      </c>
      <c r="H40" s="70">
        <f>1388772*1.1</f>
        <v>1527649.2000000002</v>
      </c>
      <c r="I40" s="36"/>
    </row>
    <row r="41" spans="1:12" x14ac:dyDescent="0.3">
      <c r="A41" s="33" t="s">
        <v>154</v>
      </c>
      <c r="B41" s="33" t="s">
        <v>204</v>
      </c>
      <c r="C41" s="35">
        <v>140</v>
      </c>
      <c r="D41" s="35" t="s">
        <v>385</v>
      </c>
      <c r="E41" s="33">
        <v>4</v>
      </c>
      <c r="F41" s="33" t="s">
        <v>89</v>
      </c>
      <c r="G41" s="51">
        <v>29.4</v>
      </c>
      <c r="H41" s="67">
        <v>794850</v>
      </c>
      <c r="I41" s="34" t="s">
        <v>448</v>
      </c>
    </row>
    <row r="42" spans="1:12" x14ac:dyDescent="0.3">
      <c r="A42" s="8" t="s">
        <v>155</v>
      </c>
      <c r="B42" s="8" t="s">
        <v>200</v>
      </c>
      <c r="C42" s="9">
        <v>141</v>
      </c>
      <c r="D42" s="9" t="s">
        <v>386</v>
      </c>
      <c r="E42" s="8">
        <v>4</v>
      </c>
      <c r="F42" s="8" t="s">
        <v>39</v>
      </c>
      <c r="G42" s="8">
        <v>38.5</v>
      </c>
      <c r="H42" s="68">
        <v>929775</v>
      </c>
      <c r="I42" s="36"/>
    </row>
    <row r="43" spans="1:12" x14ac:dyDescent="0.3">
      <c r="A43" s="8" t="s">
        <v>155</v>
      </c>
      <c r="B43" s="8" t="s">
        <v>207</v>
      </c>
      <c r="C43" s="9">
        <v>142</v>
      </c>
      <c r="D43" s="9" t="s">
        <v>387</v>
      </c>
      <c r="E43" s="8">
        <v>4</v>
      </c>
      <c r="F43" s="8" t="s">
        <v>22</v>
      </c>
      <c r="G43" s="8">
        <v>67.900000000000006</v>
      </c>
      <c r="H43" s="70">
        <v>1411641</v>
      </c>
      <c r="I43" s="36"/>
      <c r="J43" s="41"/>
      <c r="K43" s="52"/>
    </row>
    <row r="44" spans="1:12" x14ac:dyDescent="0.3">
      <c r="A44" s="8" t="s">
        <v>155</v>
      </c>
      <c r="B44" s="8" t="s">
        <v>208</v>
      </c>
      <c r="C44" s="9">
        <v>143</v>
      </c>
      <c r="D44" s="9" t="s">
        <v>388</v>
      </c>
      <c r="E44" s="8">
        <v>4</v>
      </c>
      <c r="F44" s="8" t="s">
        <v>22</v>
      </c>
      <c r="G44" s="8">
        <v>66.7</v>
      </c>
      <c r="H44" s="70">
        <v>1386693</v>
      </c>
      <c r="I44" s="36"/>
    </row>
    <row r="45" spans="1:12" x14ac:dyDescent="0.3">
      <c r="A45" s="8" t="s">
        <v>155</v>
      </c>
      <c r="B45" s="8" t="s">
        <v>209</v>
      </c>
      <c r="C45" s="9">
        <v>144</v>
      </c>
      <c r="D45" s="9" t="s">
        <v>389</v>
      </c>
      <c r="E45" s="8">
        <v>4</v>
      </c>
      <c r="F45" s="8" t="s">
        <v>39</v>
      </c>
      <c r="G45" s="8">
        <v>38.5</v>
      </c>
      <c r="H45" s="68">
        <f>929775*1.1</f>
        <v>1022752.5000000001</v>
      </c>
      <c r="I45" s="36"/>
    </row>
    <row r="46" spans="1:12" x14ac:dyDescent="0.3">
      <c r="A46" s="8" t="s">
        <v>156</v>
      </c>
      <c r="B46" s="8" t="s">
        <v>201</v>
      </c>
      <c r="C46" s="9">
        <v>145</v>
      </c>
      <c r="D46" s="9" t="s">
        <v>390</v>
      </c>
      <c r="E46" s="8">
        <v>5</v>
      </c>
      <c r="F46" s="8" t="s">
        <v>39</v>
      </c>
      <c r="G46" s="50">
        <v>38.5</v>
      </c>
      <c r="H46" s="68">
        <f>929775*1.1</f>
        <v>1022752.5000000001</v>
      </c>
      <c r="I46" s="39"/>
    </row>
    <row r="47" spans="1:12" x14ac:dyDescent="0.3">
      <c r="A47" s="8" t="s">
        <v>156</v>
      </c>
      <c r="B47" s="8" t="s">
        <v>210</v>
      </c>
      <c r="C47" s="9">
        <v>146</v>
      </c>
      <c r="D47" s="9" t="s">
        <v>391</v>
      </c>
      <c r="E47" s="8">
        <v>5</v>
      </c>
      <c r="F47" s="8" t="s">
        <v>22</v>
      </c>
      <c r="G47" s="50">
        <v>67.900000000000006</v>
      </c>
      <c r="H47" s="70">
        <f>1411641*1.1</f>
        <v>1552805.1</v>
      </c>
      <c r="I47" s="36"/>
    </row>
    <row r="48" spans="1:12" x14ac:dyDescent="0.3">
      <c r="A48" s="8" t="s">
        <v>156</v>
      </c>
      <c r="B48" s="8" t="s">
        <v>211</v>
      </c>
      <c r="C48" s="9">
        <v>147</v>
      </c>
      <c r="D48" s="9" t="s">
        <v>392</v>
      </c>
      <c r="E48" s="8">
        <v>5</v>
      </c>
      <c r="F48" s="8" t="s">
        <v>22</v>
      </c>
      <c r="G48" s="49">
        <v>67.900000000000006</v>
      </c>
      <c r="H48" s="70">
        <f>1411641*1.1</f>
        <v>1552805.1</v>
      </c>
      <c r="I48" s="36"/>
    </row>
    <row r="49" spans="1:13" x14ac:dyDescent="0.3">
      <c r="A49" s="33" t="s">
        <v>156</v>
      </c>
      <c r="B49" s="33" t="s">
        <v>212</v>
      </c>
      <c r="C49" s="35">
        <v>148</v>
      </c>
      <c r="D49" s="35" t="s">
        <v>393</v>
      </c>
      <c r="E49" s="33">
        <v>5</v>
      </c>
      <c r="F49" s="33" t="s">
        <v>39</v>
      </c>
      <c r="G49" s="51">
        <v>38.5</v>
      </c>
      <c r="H49" s="67">
        <v>929775</v>
      </c>
      <c r="I49" s="34" t="s">
        <v>448</v>
      </c>
    </row>
    <row r="50" spans="1:13" x14ac:dyDescent="0.3">
      <c r="A50" s="8" t="s">
        <v>157</v>
      </c>
      <c r="B50" s="8" t="s">
        <v>205</v>
      </c>
      <c r="C50" s="9">
        <v>149</v>
      </c>
      <c r="D50" s="9" t="s">
        <v>394</v>
      </c>
      <c r="E50" s="8">
        <v>5</v>
      </c>
      <c r="F50" s="8" t="s">
        <v>39</v>
      </c>
      <c r="G50" s="50">
        <v>38.5</v>
      </c>
      <c r="H50" s="68">
        <f>929775*1.1</f>
        <v>1022752.5000000001</v>
      </c>
      <c r="I50" s="36"/>
    </row>
    <row r="51" spans="1:13" x14ac:dyDescent="0.3">
      <c r="A51" s="33" t="s">
        <v>157</v>
      </c>
      <c r="B51" s="33" t="s">
        <v>213</v>
      </c>
      <c r="C51" s="35">
        <v>150</v>
      </c>
      <c r="D51" s="35" t="s">
        <v>395</v>
      </c>
      <c r="E51" s="33">
        <v>5</v>
      </c>
      <c r="F51" s="33" t="s">
        <v>22</v>
      </c>
      <c r="G51" s="51">
        <v>66.7</v>
      </c>
      <c r="H51" s="71">
        <v>1386693</v>
      </c>
      <c r="I51" s="34" t="s">
        <v>448</v>
      </c>
    </row>
    <row r="52" spans="1:13" x14ac:dyDescent="0.3">
      <c r="A52" s="8" t="s">
        <v>157</v>
      </c>
      <c r="B52" s="8" t="s">
        <v>214</v>
      </c>
      <c r="C52" s="9">
        <v>151</v>
      </c>
      <c r="D52" s="9" t="s">
        <v>396</v>
      </c>
      <c r="E52" s="8">
        <v>5</v>
      </c>
      <c r="F52" s="8" t="s">
        <v>22</v>
      </c>
      <c r="G52" s="49">
        <v>67.900000000000006</v>
      </c>
      <c r="H52" s="70">
        <f>1411641*1.1</f>
        <v>1552805.1</v>
      </c>
      <c r="I52" s="36"/>
    </row>
    <row r="53" spans="1:13" x14ac:dyDescent="0.3">
      <c r="A53" s="8" t="s">
        <v>157</v>
      </c>
      <c r="B53" s="8" t="s">
        <v>215</v>
      </c>
      <c r="C53" s="9">
        <v>152</v>
      </c>
      <c r="D53" s="9" t="s">
        <v>397</v>
      </c>
      <c r="E53" s="8">
        <v>5</v>
      </c>
      <c r="F53" s="8" t="s">
        <v>39</v>
      </c>
      <c r="G53" s="50">
        <v>38.5</v>
      </c>
      <c r="H53" s="68">
        <f>929775*1.1</f>
        <v>1022752.5000000001</v>
      </c>
      <c r="I53" s="36"/>
    </row>
    <row r="54" spans="1:13" x14ac:dyDescent="0.3">
      <c r="A54" s="33" t="s">
        <v>158</v>
      </c>
      <c r="B54" s="33" t="s">
        <v>206</v>
      </c>
      <c r="C54" s="35">
        <v>153</v>
      </c>
      <c r="D54" s="35" t="s">
        <v>398</v>
      </c>
      <c r="E54" s="33">
        <v>5</v>
      </c>
      <c r="F54" s="33" t="s">
        <v>89</v>
      </c>
      <c r="G54" s="51">
        <v>29.4</v>
      </c>
      <c r="H54" s="67">
        <v>794850</v>
      </c>
      <c r="I54" s="38" t="s">
        <v>448</v>
      </c>
    </row>
    <row r="55" spans="1:13" x14ac:dyDescent="0.3">
      <c r="A55" s="8" t="s">
        <v>158</v>
      </c>
      <c r="B55" s="8" t="s">
        <v>216</v>
      </c>
      <c r="C55" s="9">
        <v>154</v>
      </c>
      <c r="D55" s="9" t="s">
        <v>399</v>
      </c>
      <c r="E55" s="8">
        <v>5</v>
      </c>
      <c r="F55" s="8" t="s">
        <v>22</v>
      </c>
      <c r="G55" s="50">
        <v>66.8</v>
      </c>
      <c r="H55" s="70">
        <f>1388772*1.1</f>
        <v>1527649.2000000002</v>
      </c>
      <c r="I55" s="36"/>
      <c r="K55" s="52"/>
      <c r="L55" s="41"/>
      <c r="M55" s="42"/>
    </row>
    <row r="56" spans="1:13" x14ac:dyDescent="0.3">
      <c r="A56" s="33" t="s">
        <v>158</v>
      </c>
      <c r="B56" s="33" t="s">
        <v>217</v>
      </c>
      <c r="C56" s="35">
        <v>155</v>
      </c>
      <c r="D56" s="35" t="s">
        <v>400</v>
      </c>
      <c r="E56" s="33">
        <v>5</v>
      </c>
      <c r="F56" s="33" t="s">
        <v>22</v>
      </c>
      <c r="G56" s="51">
        <v>69.8</v>
      </c>
      <c r="H56" s="71">
        <v>1451142</v>
      </c>
      <c r="I56" s="34" t="s">
        <v>448</v>
      </c>
    </row>
    <row r="57" spans="1:13" x14ac:dyDescent="0.3">
      <c r="A57" s="33" t="s">
        <v>158</v>
      </c>
      <c r="B57" s="33" t="s">
        <v>218</v>
      </c>
      <c r="C57" s="35">
        <v>156</v>
      </c>
      <c r="D57" s="35" t="s">
        <v>401</v>
      </c>
      <c r="E57" s="33">
        <v>5</v>
      </c>
      <c r="F57" s="33" t="s">
        <v>39</v>
      </c>
      <c r="G57" s="51">
        <v>34.700000000000003</v>
      </c>
      <c r="H57" s="67">
        <v>838005</v>
      </c>
      <c r="I57" s="34" t="s">
        <v>448</v>
      </c>
    </row>
    <row r="58" spans="1:13" x14ac:dyDescent="0.3">
      <c r="A58" s="6"/>
      <c r="B58" s="7"/>
      <c r="C58" s="9"/>
      <c r="D58" s="9"/>
      <c r="E58" s="7"/>
      <c r="F58" s="7"/>
      <c r="G58" s="9"/>
      <c r="H58" s="26"/>
      <c r="I58" s="36"/>
    </row>
    <row r="60" spans="1:13" ht="18" x14ac:dyDescent="0.35">
      <c r="B60" s="47"/>
      <c r="C60" s="47"/>
      <c r="D60" s="47"/>
      <c r="E60" s="47"/>
      <c r="F60" s="4"/>
      <c r="G60" s="10"/>
    </row>
    <row r="61" spans="1:13" ht="18" x14ac:dyDescent="0.35">
      <c r="B61" s="48"/>
      <c r="C61" s="48"/>
      <c r="D61" s="48"/>
      <c r="E61" s="48"/>
      <c r="F61" s="4"/>
      <c r="G61" s="10"/>
    </row>
    <row r="62" spans="1:13" ht="18" x14ac:dyDescent="0.35">
      <c r="B62" s="48"/>
      <c r="C62" s="48"/>
      <c r="D62" s="48"/>
      <c r="E62" s="48"/>
      <c r="F62" s="4"/>
      <c r="G62" s="10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2"/>
  <sheetViews>
    <sheetView workbookViewId="0">
      <selection activeCell="I7" sqref="A7:I7"/>
    </sheetView>
  </sheetViews>
  <sheetFormatPr defaultColWidth="8.88671875" defaultRowHeight="15.6" x14ac:dyDescent="0.3"/>
  <cols>
    <col min="1" max="1" width="6.33203125" style="1" bestFit="1" customWidth="1"/>
    <col min="2" max="2" width="8.44140625" style="1" bestFit="1" customWidth="1"/>
    <col min="3" max="3" width="9" style="1" bestFit="1" customWidth="1"/>
    <col min="4" max="4" width="9" style="1" customWidth="1"/>
    <col min="5" max="5" width="8.44140625" style="1" customWidth="1"/>
    <col min="6" max="6" width="11.109375" style="1" bestFit="1" customWidth="1"/>
    <col min="7" max="7" width="15.44140625" style="1" customWidth="1"/>
    <col min="8" max="8" width="20.5546875" style="1" bestFit="1" customWidth="1"/>
    <col min="9" max="9" width="11.33203125" style="1" customWidth="1"/>
    <col min="10" max="16384" width="8.88671875" style="1"/>
  </cols>
  <sheetData>
    <row r="1" spans="1:11" ht="23.4" x14ac:dyDescent="0.45">
      <c r="B1" s="24" t="s">
        <v>17</v>
      </c>
      <c r="H1" s="11"/>
    </row>
    <row r="3" spans="1:11" x14ac:dyDescent="0.3">
      <c r="A3" s="32"/>
      <c r="B3" s="32"/>
      <c r="C3" s="32"/>
      <c r="D3" s="28" t="s">
        <v>239</v>
      </c>
      <c r="E3" s="32"/>
      <c r="F3" s="32"/>
      <c r="G3" s="28" t="s">
        <v>88</v>
      </c>
      <c r="H3" s="32"/>
      <c r="I3" s="32"/>
    </row>
    <row r="4" spans="1:11" x14ac:dyDescent="0.3">
      <c r="A4" s="30" t="s">
        <v>3</v>
      </c>
      <c r="B4" s="31" t="s">
        <v>2</v>
      </c>
      <c r="C4" s="31" t="s">
        <v>15</v>
      </c>
      <c r="D4" s="30" t="s">
        <v>240</v>
      </c>
      <c r="E4" s="31" t="s">
        <v>13</v>
      </c>
      <c r="F4" s="31" t="s">
        <v>1</v>
      </c>
      <c r="G4" s="30" t="s">
        <v>87</v>
      </c>
      <c r="H4" s="30" t="s">
        <v>12</v>
      </c>
      <c r="I4" s="30" t="s">
        <v>0</v>
      </c>
    </row>
    <row r="5" spans="1:11" x14ac:dyDescent="0.3">
      <c r="A5" s="20"/>
      <c r="B5" s="9"/>
      <c r="C5" s="9"/>
      <c r="D5" s="9"/>
      <c r="E5" s="9"/>
      <c r="F5" s="21"/>
      <c r="G5" s="9"/>
      <c r="H5" s="40"/>
      <c r="I5" s="9"/>
    </row>
    <row r="6" spans="1:11" x14ac:dyDescent="0.3">
      <c r="A6" s="8" t="s">
        <v>4</v>
      </c>
      <c r="B6" s="9" t="s">
        <v>122</v>
      </c>
      <c r="C6" s="9">
        <v>157</v>
      </c>
      <c r="D6" s="9" t="s">
        <v>253</v>
      </c>
      <c r="E6" s="8">
        <v>1</v>
      </c>
      <c r="F6" s="8" t="s">
        <v>22</v>
      </c>
      <c r="G6" s="50">
        <v>56</v>
      </c>
      <c r="H6" s="70">
        <v>1293600</v>
      </c>
      <c r="I6" s="37"/>
    </row>
    <row r="7" spans="1:11" x14ac:dyDescent="0.3">
      <c r="A7" s="8" t="s">
        <v>4</v>
      </c>
      <c r="B7" s="8" t="s">
        <v>127</v>
      </c>
      <c r="C7" s="9">
        <v>158</v>
      </c>
      <c r="D7" s="9" t="s">
        <v>254</v>
      </c>
      <c r="E7" s="8">
        <v>1</v>
      </c>
      <c r="F7" s="8" t="s">
        <v>22</v>
      </c>
      <c r="G7" s="50">
        <v>56.2</v>
      </c>
      <c r="H7" s="70">
        <v>1298220</v>
      </c>
      <c r="I7" s="37"/>
    </row>
    <row r="8" spans="1:11" x14ac:dyDescent="0.3">
      <c r="A8" s="33" t="s">
        <v>4</v>
      </c>
      <c r="B8" s="33" t="s">
        <v>128</v>
      </c>
      <c r="C8" s="35">
        <v>159</v>
      </c>
      <c r="D8" s="35" t="s">
        <v>255</v>
      </c>
      <c r="E8" s="33">
        <v>1</v>
      </c>
      <c r="F8" s="33" t="s">
        <v>22</v>
      </c>
      <c r="G8" s="51">
        <v>62.7</v>
      </c>
      <c r="H8" s="71">
        <v>1349618</v>
      </c>
      <c r="I8" s="38" t="s">
        <v>448</v>
      </c>
    </row>
    <row r="9" spans="1:11" x14ac:dyDescent="0.3">
      <c r="A9" s="8" t="s">
        <v>4</v>
      </c>
      <c r="B9" s="8" t="s">
        <v>129</v>
      </c>
      <c r="C9" s="9">
        <v>160</v>
      </c>
      <c r="D9" s="9" t="s">
        <v>256</v>
      </c>
      <c r="E9" s="8">
        <v>1</v>
      </c>
      <c r="F9" s="8" t="s">
        <v>22</v>
      </c>
      <c r="G9" s="50">
        <v>55.4</v>
      </c>
      <c r="H9" s="70">
        <v>1279740</v>
      </c>
      <c r="I9" s="36"/>
    </row>
    <row r="10" spans="1:11" x14ac:dyDescent="0.3">
      <c r="A10" s="8" t="s">
        <v>5</v>
      </c>
      <c r="B10" s="8" t="s">
        <v>123</v>
      </c>
      <c r="C10" s="9">
        <v>162</v>
      </c>
      <c r="D10" s="9" t="s">
        <v>402</v>
      </c>
      <c r="E10" s="8">
        <v>1</v>
      </c>
      <c r="F10" s="8" t="s">
        <v>22</v>
      </c>
      <c r="G10" s="50">
        <v>56</v>
      </c>
      <c r="H10" s="70">
        <v>1293600</v>
      </c>
      <c r="I10" s="36"/>
    </row>
    <row r="11" spans="1:11" x14ac:dyDescent="0.3">
      <c r="A11" s="8" t="s">
        <v>5</v>
      </c>
      <c r="B11" s="8" t="s">
        <v>131</v>
      </c>
      <c r="C11" s="9">
        <v>163</v>
      </c>
      <c r="D11" s="9" t="s">
        <v>403</v>
      </c>
      <c r="E11" s="8">
        <v>1</v>
      </c>
      <c r="F11" s="8" t="s">
        <v>22</v>
      </c>
      <c r="G11" s="49">
        <v>56.2</v>
      </c>
      <c r="H11" s="70">
        <v>1298220</v>
      </c>
      <c r="I11" s="36"/>
    </row>
    <row r="12" spans="1:11" x14ac:dyDescent="0.3">
      <c r="A12" s="8" t="s">
        <v>5</v>
      </c>
      <c r="B12" s="8" t="s">
        <v>132</v>
      </c>
      <c r="C12" s="9">
        <v>164</v>
      </c>
      <c r="D12" s="9" t="s">
        <v>404</v>
      </c>
      <c r="E12" s="8">
        <v>1</v>
      </c>
      <c r="F12" s="8" t="s">
        <v>22</v>
      </c>
      <c r="G12" s="50">
        <v>56.2</v>
      </c>
      <c r="H12" s="70">
        <v>1298220</v>
      </c>
      <c r="I12" s="37"/>
    </row>
    <row r="13" spans="1:11" x14ac:dyDescent="0.3">
      <c r="A13" s="8" t="s">
        <v>5</v>
      </c>
      <c r="B13" s="8" t="s">
        <v>130</v>
      </c>
      <c r="C13" s="9">
        <v>161</v>
      </c>
      <c r="D13" s="9" t="s">
        <v>405</v>
      </c>
      <c r="E13" s="8">
        <v>1</v>
      </c>
      <c r="F13" s="8" t="s">
        <v>22</v>
      </c>
      <c r="G13" s="50">
        <v>56</v>
      </c>
      <c r="H13" s="70">
        <v>1293600</v>
      </c>
      <c r="I13" s="36"/>
    </row>
    <row r="14" spans="1:11" x14ac:dyDescent="0.3">
      <c r="A14" s="8" t="s">
        <v>6</v>
      </c>
      <c r="B14" s="8" t="s">
        <v>124</v>
      </c>
      <c r="C14" s="9">
        <v>166</v>
      </c>
      <c r="D14" s="9" t="s">
        <v>406</v>
      </c>
      <c r="E14" s="8">
        <v>1</v>
      </c>
      <c r="F14" s="8" t="s">
        <v>22</v>
      </c>
      <c r="G14" s="50">
        <v>55.4</v>
      </c>
      <c r="H14" s="70">
        <v>1279740</v>
      </c>
      <c r="I14" s="36"/>
      <c r="K14" s="52"/>
    </row>
    <row r="15" spans="1:11" ht="13.65" customHeight="1" x14ac:dyDescent="0.3">
      <c r="A15" s="33" t="s">
        <v>6</v>
      </c>
      <c r="B15" s="33" t="s">
        <v>133</v>
      </c>
      <c r="C15" s="35">
        <v>167</v>
      </c>
      <c r="D15" s="35" t="s">
        <v>407</v>
      </c>
      <c r="E15" s="33">
        <v>1</v>
      </c>
      <c r="F15" s="33" t="s">
        <v>22</v>
      </c>
      <c r="G15" s="51">
        <v>62.7</v>
      </c>
      <c r="H15" s="71">
        <v>1349618</v>
      </c>
      <c r="I15" s="34" t="s">
        <v>448</v>
      </c>
      <c r="K15" s="52"/>
    </row>
    <row r="16" spans="1:11" ht="13.65" customHeight="1" x14ac:dyDescent="0.3">
      <c r="A16" s="8" t="s">
        <v>6</v>
      </c>
      <c r="B16" s="8" t="s">
        <v>136</v>
      </c>
      <c r="C16" s="9">
        <v>168</v>
      </c>
      <c r="D16" s="9" t="s">
        <v>408</v>
      </c>
      <c r="E16" s="8">
        <v>1</v>
      </c>
      <c r="F16" s="8" t="s">
        <v>22</v>
      </c>
      <c r="G16" s="50">
        <v>56.2</v>
      </c>
      <c r="H16" s="70">
        <v>1298220</v>
      </c>
      <c r="I16" s="8"/>
    </row>
    <row r="17" spans="1:11" x14ac:dyDescent="0.3">
      <c r="A17" s="8" t="s">
        <v>6</v>
      </c>
      <c r="B17" s="8" t="s">
        <v>137</v>
      </c>
      <c r="C17" s="9">
        <v>165</v>
      </c>
      <c r="D17" s="9" t="s">
        <v>409</v>
      </c>
      <c r="E17" s="8">
        <v>1</v>
      </c>
      <c r="F17" s="8" t="s">
        <v>22</v>
      </c>
      <c r="G17" s="50">
        <v>56</v>
      </c>
      <c r="H17" s="70">
        <v>1293600</v>
      </c>
      <c r="I17" s="37"/>
    </row>
    <row r="18" spans="1:11" x14ac:dyDescent="0.3">
      <c r="A18" s="33" t="s">
        <v>7</v>
      </c>
      <c r="B18" s="33" t="s">
        <v>125</v>
      </c>
      <c r="C18" s="35">
        <v>169</v>
      </c>
      <c r="D18" s="35" t="s">
        <v>362</v>
      </c>
      <c r="E18" s="33">
        <v>2</v>
      </c>
      <c r="F18" s="33" t="s">
        <v>39</v>
      </c>
      <c r="G18" s="51">
        <v>34.700000000000003</v>
      </c>
      <c r="H18" s="71">
        <v>874440</v>
      </c>
      <c r="I18" s="38" t="s">
        <v>448</v>
      </c>
    </row>
    <row r="19" spans="1:11" x14ac:dyDescent="0.3">
      <c r="A19" s="8" t="s">
        <v>7</v>
      </c>
      <c r="B19" s="8" t="s">
        <v>134</v>
      </c>
      <c r="C19" s="9">
        <v>170</v>
      </c>
      <c r="D19" s="9" t="s">
        <v>361</v>
      </c>
      <c r="E19" s="8">
        <v>2</v>
      </c>
      <c r="F19" s="8" t="s">
        <v>22</v>
      </c>
      <c r="G19" s="50">
        <v>69.8</v>
      </c>
      <c r="H19" s="70">
        <v>1465800</v>
      </c>
      <c r="I19" s="37"/>
    </row>
    <row r="20" spans="1:11" x14ac:dyDescent="0.3">
      <c r="A20" s="8" t="s">
        <v>7</v>
      </c>
      <c r="B20" s="8" t="s">
        <v>138</v>
      </c>
      <c r="C20" s="9">
        <v>171</v>
      </c>
      <c r="D20" s="9" t="s">
        <v>410</v>
      </c>
      <c r="E20" s="8">
        <v>2</v>
      </c>
      <c r="F20" s="8" t="s">
        <v>22</v>
      </c>
      <c r="G20" s="49">
        <v>66.8</v>
      </c>
      <c r="H20" s="70">
        <v>1402800</v>
      </c>
      <c r="I20" s="37"/>
    </row>
    <row r="21" spans="1:11" x14ac:dyDescent="0.3">
      <c r="A21" s="8" t="s">
        <v>7</v>
      </c>
      <c r="B21" s="8" t="s">
        <v>139</v>
      </c>
      <c r="C21" s="9">
        <v>172</v>
      </c>
      <c r="D21" s="9" t="s">
        <v>411</v>
      </c>
      <c r="E21" s="8">
        <v>2</v>
      </c>
      <c r="F21" s="8" t="s">
        <v>89</v>
      </c>
      <c r="G21" s="50">
        <v>29.4</v>
      </c>
      <c r="H21" s="70">
        <f>808500*1.1</f>
        <v>889350.00000000012</v>
      </c>
      <c r="I21" s="37"/>
    </row>
    <row r="22" spans="1:11" x14ac:dyDescent="0.3">
      <c r="A22" s="8" t="s">
        <v>8</v>
      </c>
      <c r="B22" s="8" t="s">
        <v>126</v>
      </c>
      <c r="C22" s="9">
        <v>173</v>
      </c>
      <c r="D22" s="9" t="s">
        <v>412</v>
      </c>
      <c r="E22" s="8">
        <v>2</v>
      </c>
      <c r="F22" s="8" t="s">
        <v>89</v>
      </c>
      <c r="G22" s="50">
        <v>29.4</v>
      </c>
      <c r="H22" s="70">
        <f>808500*1.1</f>
        <v>889350.00000000012</v>
      </c>
      <c r="I22" s="36"/>
      <c r="J22" s="15"/>
    </row>
    <row r="23" spans="1:11" x14ac:dyDescent="0.3">
      <c r="A23" s="8" t="s">
        <v>8</v>
      </c>
      <c r="B23" s="8" t="s">
        <v>135</v>
      </c>
      <c r="C23" s="9">
        <v>174</v>
      </c>
      <c r="D23" s="9" t="s">
        <v>413</v>
      </c>
      <c r="E23" s="8">
        <v>2</v>
      </c>
      <c r="F23" s="8" t="s">
        <v>22</v>
      </c>
      <c r="G23" s="49">
        <v>67.900000000000006</v>
      </c>
      <c r="H23" s="70">
        <v>1425900</v>
      </c>
      <c r="I23" s="36"/>
    </row>
    <row r="24" spans="1:11" x14ac:dyDescent="0.3">
      <c r="A24" s="8" t="s">
        <v>8</v>
      </c>
      <c r="B24" s="8" t="s">
        <v>140</v>
      </c>
      <c r="C24" s="9">
        <v>175</v>
      </c>
      <c r="D24" s="9" t="s">
        <v>414</v>
      </c>
      <c r="E24" s="8">
        <v>2</v>
      </c>
      <c r="F24" s="8" t="s">
        <v>22</v>
      </c>
      <c r="G24" s="50">
        <v>66.7</v>
      </c>
      <c r="H24" s="70">
        <v>1400700</v>
      </c>
      <c r="I24" s="36"/>
    </row>
    <row r="25" spans="1:11" x14ac:dyDescent="0.3">
      <c r="A25" s="33" t="s">
        <v>8</v>
      </c>
      <c r="B25" s="33" t="s">
        <v>141</v>
      </c>
      <c r="C25" s="35">
        <v>176</v>
      </c>
      <c r="D25" s="35" t="s">
        <v>415</v>
      </c>
      <c r="E25" s="33">
        <v>2</v>
      </c>
      <c r="F25" s="33" t="s">
        <v>89</v>
      </c>
      <c r="G25" s="51">
        <v>29.4</v>
      </c>
      <c r="H25" s="72">
        <v>808500</v>
      </c>
      <c r="I25" s="38" t="s">
        <v>448</v>
      </c>
      <c r="J25" s="15"/>
    </row>
    <row r="26" spans="1:11" x14ac:dyDescent="0.3">
      <c r="A26" s="33" t="s">
        <v>9</v>
      </c>
      <c r="B26" s="33" t="s">
        <v>142</v>
      </c>
      <c r="C26" s="35">
        <v>177</v>
      </c>
      <c r="D26" s="35" t="s">
        <v>416</v>
      </c>
      <c r="E26" s="33">
        <v>2</v>
      </c>
      <c r="F26" s="33" t="s">
        <v>89</v>
      </c>
      <c r="G26" s="51">
        <v>29.4</v>
      </c>
      <c r="H26" s="72">
        <v>808500</v>
      </c>
      <c r="I26" s="38" t="s">
        <v>448</v>
      </c>
    </row>
    <row r="27" spans="1:11" x14ac:dyDescent="0.3">
      <c r="A27" s="8" t="s">
        <v>9</v>
      </c>
      <c r="B27" s="8" t="s">
        <v>143</v>
      </c>
      <c r="C27" s="9">
        <v>178</v>
      </c>
      <c r="D27" s="9" t="s">
        <v>417</v>
      </c>
      <c r="E27" s="8">
        <v>2</v>
      </c>
      <c r="F27" s="8" t="s">
        <v>22</v>
      </c>
      <c r="G27" s="50">
        <v>66.7</v>
      </c>
      <c r="H27" s="70">
        <v>1400700</v>
      </c>
      <c r="I27" s="37"/>
    </row>
    <row r="28" spans="1:11" x14ac:dyDescent="0.3">
      <c r="A28" s="8" t="s">
        <v>9</v>
      </c>
      <c r="B28" s="8" t="s">
        <v>144</v>
      </c>
      <c r="C28" s="9">
        <v>179</v>
      </c>
      <c r="D28" s="9" t="s">
        <v>418</v>
      </c>
      <c r="E28" s="8">
        <v>2</v>
      </c>
      <c r="F28" s="8" t="s">
        <v>22</v>
      </c>
      <c r="G28" s="50">
        <v>67.900000000000006</v>
      </c>
      <c r="H28" s="73">
        <v>1425900</v>
      </c>
      <c r="I28" s="37"/>
    </row>
    <row r="29" spans="1:11" x14ac:dyDescent="0.3">
      <c r="A29" s="33" t="s">
        <v>9</v>
      </c>
      <c r="B29" s="45" t="s">
        <v>145</v>
      </c>
      <c r="C29" s="35">
        <v>180</v>
      </c>
      <c r="D29" s="35" t="s">
        <v>419</v>
      </c>
      <c r="E29" s="33">
        <v>2</v>
      </c>
      <c r="F29" s="33" t="s">
        <v>89</v>
      </c>
      <c r="G29" s="51">
        <v>29.4</v>
      </c>
      <c r="H29" s="67">
        <f>808500*1.1</f>
        <v>889350.00000000012</v>
      </c>
      <c r="I29" s="38" t="s">
        <v>448</v>
      </c>
    </row>
    <row r="30" spans="1:11" x14ac:dyDescent="0.3">
      <c r="A30" s="8" t="s">
        <v>10</v>
      </c>
      <c r="B30" s="19" t="s">
        <v>146</v>
      </c>
      <c r="C30" s="9">
        <v>181</v>
      </c>
      <c r="D30" s="9" t="s">
        <v>420</v>
      </c>
      <c r="E30" s="8">
        <v>3</v>
      </c>
      <c r="F30" s="8" t="s">
        <v>89</v>
      </c>
      <c r="G30" s="50">
        <v>29.4</v>
      </c>
      <c r="H30" s="70">
        <f>808500*1.1</f>
        <v>889350.00000000012</v>
      </c>
      <c r="I30" s="37"/>
    </row>
    <row r="31" spans="1:11" x14ac:dyDescent="0.3">
      <c r="A31" s="33" t="s">
        <v>10</v>
      </c>
      <c r="B31" s="33" t="s">
        <v>147</v>
      </c>
      <c r="C31" s="35">
        <v>182</v>
      </c>
      <c r="D31" s="35" t="s">
        <v>421</v>
      </c>
      <c r="E31" s="33">
        <v>3</v>
      </c>
      <c r="F31" s="33" t="s">
        <v>22</v>
      </c>
      <c r="G31" s="51">
        <v>66.7</v>
      </c>
      <c r="H31" s="71">
        <v>1400700</v>
      </c>
      <c r="I31" s="38" t="s">
        <v>448</v>
      </c>
      <c r="K31" s="52"/>
    </row>
    <row r="32" spans="1:11" x14ac:dyDescent="0.3">
      <c r="A32" s="8" t="s">
        <v>10</v>
      </c>
      <c r="B32" s="8" t="s">
        <v>148</v>
      </c>
      <c r="C32" s="9">
        <v>183</v>
      </c>
      <c r="D32" s="9" t="s">
        <v>422</v>
      </c>
      <c r="E32" s="8">
        <v>3</v>
      </c>
      <c r="F32" s="8" t="s">
        <v>22</v>
      </c>
      <c r="G32" s="50">
        <v>67.900000000000006</v>
      </c>
      <c r="H32" s="70">
        <v>1425900</v>
      </c>
      <c r="I32" s="37"/>
    </row>
    <row r="33" spans="1:11" x14ac:dyDescent="0.3">
      <c r="A33" s="33" t="s">
        <v>10</v>
      </c>
      <c r="B33" s="33" t="s">
        <v>149</v>
      </c>
      <c r="C33" s="35">
        <v>184</v>
      </c>
      <c r="D33" s="35" t="s">
        <v>423</v>
      </c>
      <c r="E33" s="33">
        <v>3</v>
      </c>
      <c r="F33" s="33" t="s">
        <v>89</v>
      </c>
      <c r="G33" s="51">
        <v>29.4</v>
      </c>
      <c r="H33" s="67">
        <v>808500</v>
      </c>
      <c r="I33" s="38" t="s">
        <v>448</v>
      </c>
    </row>
    <row r="34" spans="1:11" x14ac:dyDescent="0.3">
      <c r="A34" s="33" t="s">
        <v>11</v>
      </c>
      <c r="B34" s="33" t="s">
        <v>150</v>
      </c>
      <c r="C34" s="35">
        <v>185</v>
      </c>
      <c r="D34" s="35" t="s">
        <v>424</v>
      </c>
      <c r="E34" s="33">
        <v>3</v>
      </c>
      <c r="F34" s="33" t="s">
        <v>89</v>
      </c>
      <c r="G34" s="51">
        <v>29.4</v>
      </c>
      <c r="H34" s="67">
        <v>874440</v>
      </c>
      <c r="I34" s="38" t="s">
        <v>448</v>
      </c>
    </row>
    <row r="35" spans="1:11" x14ac:dyDescent="0.3">
      <c r="A35" s="8" t="s">
        <v>11</v>
      </c>
      <c r="B35" s="8" t="s">
        <v>151</v>
      </c>
      <c r="C35" s="9">
        <v>186</v>
      </c>
      <c r="D35" s="9" t="s">
        <v>425</v>
      </c>
      <c r="E35" s="8">
        <v>3</v>
      </c>
      <c r="F35" s="8" t="s">
        <v>22</v>
      </c>
      <c r="G35" s="49">
        <v>66.8</v>
      </c>
      <c r="H35" s="70">
        <v>1402800</v>
      </c>
      <c r="I35" s="37"/>
    </row>
    <row r="36" spans="1:11" x14ac:dyDescent="0.3">
      <c r="A36" s="8" t="s">
        <v>11</v>
      </c>
      <c r="B36" s="8" t="s">
        <v>152</v>
      </c>
      <c r="C36" s="9">
        <v>187</v>
      </c>
      <c r="D36" s="9" t="s">
        <v>426</v>
      </c>
      <c r="E36" s="8">
        <v>3</v>
      </c>
      <c r="F36" s="8" t="s">
        <v>22</v>
      </c>
      <c r="G36" s="50">
        <v>69.8</v>
      </c>
      <c r="H36" s="70">
        <v>1465800</v>
      </c>
      <c r="I36" s="37"/>
    </row>
    <row r="37" spans="1:11" x14ac:dyDescent="0.3">
      <c r="A37" s="33" t="s">
        <v>11</v>
      </c>
      <c r="B37" s="33" t="s">
        <v>153</v>
      </c>
      <c r="C37" s="35">
        <v>188</v>
      </c>
      <c r="D37" s="35" t="s">
        <v>427</v>
      </c>
      <c r="E37" s="33">
        <v>3</v>
      </c>
      <c r="F37" s="33" t="s">
        <v>39</v>
      </c>
      <c r="G37" s="51">
        <v>34.700000000000003</v>
      </c>
      <c r="H37" s="72">
        <v>808500</v>
      </c>
      <c r="I37" s="38" t="s">
        <v>448</v>
      </c>
    </row>
    <row r="38" spans="1:11" x14ac:dyDescent="0.3">
      <c r="A38" s="33" t="s">
        <v>154</v>
      </c>
      <c r="B38" s="33" t="s">
        <v>219</v>
      </c>
      <c r="C38" s="35">
        <v>189</v>
      </c>
      <c r="D38" s="35" t="s">
        <v>428</v>
      </c>
      <c r="E38" s="33">
        <v>4</v>
      </c>
      <c r="F38" s="33" t="s">
        <v>39</v>
      </c>
      <c r="G38" s="51">
        <v>34.700000000000003</v>
      </c>
      <c r="H38" s="72">
        <v>874440</v>
      </c>
      <c r="I38" s="38" t="s">
        <v>448</v>
      </c>
    </row>
    <row r="39" spans="1:11" x14ac:dyDescent="0.3">
      <c r="A39" s="33" t="s">
        <v>154</v>
      </c>
      <c r="B39" s="33" t="s">
        <v>224</v>
      </c>
      <c r="C39" s="35">
        <v>190</v>
      </c>
      <c r="D39" s="35" t="s">
        <v>429</v>
      </c>
      <c r="E39" s="33">
        <v>4</v>
      </c>
      <c r="F39" s="33" t="s">
        <v>22</v>
      </c>
      <c r="G39" s="51">
        <v>69.8</v>
      </c>
      <c r="H39" s="71">
        <v>1465800</v>
      </c>
      <c r="I39" s="34" t="s">
        <v>448</v>
      </c>
    </row>
    <row r="40" spans="1:11" x14ac:dyDescent="0.3">
      <c r="A40" s="33" t="s">
        <v>154</v>
      </c>
      <c r="B40" s="33" t="s">
        <v>225</v>
      </c>
      <c r="C40" s="35">
        <v>191</v>
      </c>
      <c r="D40" s="35" t="s">
        <v>430</v>
      </c>
      <c r="E40" s="33">
        <v>4</v>
      </c>
      <c r="F40" s="33" t="s">
        <v>22</v>
      </c>
      <c r="G40" s="51">
        <v>66.8</v>
      </c>
      <c r="H40" s="71">
        <v>1402800</v>
      </c>
      <c r="I40" s="34" t="s">
        <v>448</v>
      </c>
    </row>
    <row r="41" spans="1:11" x14ac:dyDescent="0.3">
      <c r="A41" s="33" t="s">
        <v>154</v>
      </c>
      <c r="B41" s="33" t="s">
        <v>226</v>
      </c>
      <c r="C41" s="35">
        <v>192</v>
      </c>
      <c r="D41" s="35" t="s">
        <v>431</v>
      </c>
      <c r="E41" s="33">
        <v>4</v>
      </c>
      <c r="F41" s="33" t="s">
        <v>89</v>
      </c>
      <c r="G41" s="51">
        <v>29.4</v>
      </c>
      <c r="H41" s="67">
        <v>808500</v>
      </c>
      <c r="I41" s="34" t="s">
        <v>448</v>
      </c>
    </row>
    <row r="42" spans="1:11" x14ac:dyDescent="0.3">
      <c r="A42" s="33" t="s">
        <v>155</v>
      </c>
      <c r="B42" s="33" t="s">
        <v>220</v>
      </c>
      <c r="C42" s="35">
        <v>193</v>
      </c>
      <c r="D42" s="35" t="s">
        <v>432</v>
      </c>
      <c r="E42" s="33">
        <v>4</v>
      </c>
      <c r="F42" s="33" t="s">
        <v>39</v>
      </c>
      <c r="G42" s="33">
        <v>38.5</v>
      </c>
      <c r="H42" s="67">
        <v>970200</v>
      </c>
      <c r="I42" s="34" t="s">
        <v>448</v>
      </c>
    </row>
    <row r="43" spans="1:11" x14ac:dyDescent="0.3">
      <c r="A43" s="33" t="s">
        <v>155</v>
      </c>
      <c r="B43" s="33" t="s">
        <v>227</v>
      </c>
      <c r="C43" s="35">
        <v>194</v>
      </c>
      <c r="D43" s="35" t="s">
        <v>433</v>
      </c>
      <c r="E43" s="33">
        <v>4</v>
      </c>
      <c r="F43" s="33" t="s">
        <v>22</v>
      </c>
      <c r="G43" s="33">
        <v>67.900000000000006</v>
      </c>
      <c r="H43" s="71">
        <v>1425900</v>
      </c>
      <c r="I43" s="34" t="s">
        <v>448</v>
      </c>
      <c r="J43" s="41"/>
      <c r="K43" s="52"/>
    </row>
    <row r="44" spans="1:11" x14ac:dyDescent="0.3">
      <c r="A44" s="33" t="s">
        <v>155</v>
      </c>
      <c r="B44" s="33" t="s">
        <v>228</v>
      </c>
      <c r="C44" s="35">
        <v>195</v>
      </c>
      <c r="D44" s="35" t="s">
        <v>434</v>
      </c>
      <c r="E44" s="33">
        <v>4</v>
      </c>
      <c r="F44" s="33" t="s">
        <v>22</v>
      </c>
      <c r="G44" s="33">
        <v>66.7</v>
      </c>
      <c r="H44" s="71">
        <v>1400700</v>
      </c>
      <c r="I44" s="34" t="s">
        <v>448</v>
      </c>
    </row>
    <row r="45" spans="1:11" x14ac:dyDescent="0.3">
      <c r="A45" s="8" t="s">
        <v>155</v>
      </c>
      <c r="B45" s="8" t="s">
        <v>229</v>
      </c>
      <c r="C45" s="9">
        <v>196</v>
      </c>
      <c r="D45" s="9" t="s">
        <v>435</v>
      </c>
      <c r="E45" s="8">
        <v>4</v>
      </c>
      <c r="F45" s="8" t="s">
        <v>39</v>
      </c>
      <c r="G45" s="8">
        <v>38.5</v>
      </c>
      <c r="H45" s="68">
        <f>970200*1.1</f>
        <v>1067220</v>
      </c>
      <c r="I45" s="36"/>
    </row>
    <row r="46" spans="1:11" x14ac:dyDescent="0.3">
      <c r="A46" s="33" t="s">
        <v>156</v>
      </c>
      <c r="B46" s="33" t="s">
        <v>221</v>
      </c>
      <c r="C46" s="35">
        <v>197</v>
      </c>
      <c r="D46" s="35" t="s">
        <v>436</v>
      </c>
      <c r="E46" s="33">
        <v>5</v>
      </c>
      <c r="F46" s="33" t="s">
        <v>39</v>
      </c>
      <c r="G46" s="51">
        <v>38.5</v>
      </c>
      <c r="H46" s="67">
        <v>970200</v>
      </c>
      <c r="I46" s="34" t="s">
        <v>448</v>
      </c>
    </row>
    <row r="47" spans="1:11" x14ac:dyDescent="0.3">
      <c r="A47" s="33" t="s">
        <v>156</v>
      </c>
      <c r="B47" s="33" t="s">
        <v>230</v>
      </c>
      <c r="C47" s="35">
        <v>198</v>
      </c>
      <c r="D47" s="35" t="s">
        <v>437</v>
      </c>
      <c r="E47" s="33">
        <v>5</v>
      </c>
      <c r="F47" s="33" t="s">
        <v>22</v>
      </c>
      <c r="G47" s="51">
        <v>67.900000000000006</v>
      </c>
      <c r="H47" s="71">
        <v>1425900</v>
      </c>
      <c r="I47" s="34" t="s">
        <v>448</v>
      </c>
    </row>
    <row r="48" spans="1:11" x14ac:dyDescent="0.3">
      <c r="A48" s="33" t="s">
        <v>156</v>
      </c>
      <c r="B48" s="33" t="s">
        <v>231</v>
      </c>
      <c r="C48" s="35">
        <v>199</v>
      </c>
      <c r="D48" s="35" t="s">
        <v>438</v>
      </c>
      <c r="E48" s="33">
        <v>5</v>
      </c>
      <c r="F48" s="33" t="s">
        <v>22</v>
      </c>
      <c r="G48" s="51">
        <v>67.900000000000006</v>
      </c>
      <c r="H48" s="71">
        <f>1425900*1.1</f>
        <v>1568490.0000000002</v>
      </c>
      <c r="I48" s="34" t="s">
        <v>448</v>
      </c>
    </row>
    <row r="49" spans="1:9" x14ac:dyDescent="0.3">
      <c r="A49" s="8" t="s">
        <v>156</v>
      </c>
      <c r="B49" s="8" t="s">
        <v>232</v>
      </c>
      <c r="C49" s="9">
        <v>200</v>
      </c>
      <c r="D49" s="9" t="s">
        <v>439</v>
      </c>
      <c r="E49" s="8">
        <v>5</v>
      </c>
      <c r="F49" s="8" t="s">
        <v>39</v>
      </c>
      <c r="G49" s="50">
        <v>38.5</v>
      </c>
      <c r="H49" s="68">
        <f>970200*1.1</f>
        <v>1067220</v>
      </c>
      <c r="I49" s="36"/>
    </row>
    <row r="50" spans="1:9" x14ac:dyDescent="0.3">
      <c r="A50" s="33" t="s">
        <v>157</v>
      </c>
      <c r="B50" s="33" t="s">
        <v>222</v>
      </c>
      <c r="C50" s="35">
        <v>201</v>
      </c>
      <c r="D50" s="35" t="s">
        <v>440</v>
      </c>
      <c r="E50" s="33">
        <v>5</v>
      </c>
      <c r="F50" s="33" t="s">
        <v>39</v>
      </c>
      <c r="G50" s="51">
        <v>38.5</v>
      </c>
      <c r="H50" s="67">
        <f>970200*1.1</f>
        <v>1067220</v>
      </c>
      <c r="I50" s="34" t="s">
        <v>448</v>
      </c>
    </row>
    <row r="51" spans="1:9" x14ac:dyDescent="0.3">
      <c r="A51" s="33" t="s">
        <v>157</v>
      </c>
      <c r="B51" s="33" t="s">
        <v>233</v>
      </c>
      <c r="C51" s="35">
        <v>202</v>
      </c>
      <c r="D51" s="35" t="s">
        <v>441</v>
      </c>
      <c r="E51" s="33">
        <v>5</v>
      </c>
      <c r="F51" s="33" t="s">
        <v>22</v>
      </c>
      <c r="G51" s="51">
        <v>66.7</v>
      </c>
      <c r="H51" s="71">
        <v>1400700</v>
      </c>
      <c r="I51" s="34" t="s">
        <v>448</v>
      </c>
    </row>
    <row r="52" spans="1:9" x14ac:dyDescent="0.3">
      <c r="A52" s="33" t="s">
        <v>157</v>
      </c>
      <c r="B52" s="33" t="s">
        <v>234</v>
      </c>
      <c r="C52" s="35">
        <v>203</v>
      </c>
      <c r="D52" s="35" t="s">
        <v>442</v>
      </c>
      <c r="E52" s="33">
        <v>5</v>
      </c>
      <c r="F52" s="33" t="s">
        <v>22</v>
      </c>
      <c r="G52" s="51">
        <v>67.900000000000006</v>
      </c>
      <c r="H52" s="71">
        <v>1425900</v>
      </c>
      <c r="I52" s="34" t="s">
        <v>448</v>
      </c>
    </row>
    <row r="53" spans="1:9" x14ac:dyDescent="0.3">
      <c r="A53" s="33" t="s">
        <v>157</v>
      </c>
      <c r="B53" s="33" t="s">
        <v>235</v>
      </c>
      <c r="C53" s="35">
        <v>204</v>
      </c>
      <c r="D53" s="35" t="s">
        <v>443</v>
      </c>
      <c r="E53" s="33">
        <v>5</v>
      </c>
      <c r="F53" s="33" t="s">
        <v>39</v>
      </c>
      <c r="G53" s="51">
        <v>38.5</v>
      </c>
      <c r="H53" s="67">
        <v>970200</v>
      </c>
      <c r="I53" s="34" t="s">
        <v>448</v>
      </c>
    </row>
    <row r="54" spans="1:9" x14ac:dyDescent="0.3">
      <c r="A54" s="33" t="s">
        <v>158</v>
      </c>
      <c r="B54" s="33" t="s">
        <v>223</v>
      </c>
      <c r="C54" s="35">
        <v>205</v>
      </c>
      <c r="D54" s="35" t="s">
        <v>444</v>
      </c>
      <c r="E54" s="33">
        <v>5</v>
      </c>
      <c r="F54" s="33" t="s">
        <v>89</v>
      </c>
      <c r="G54" s="51">
        <v>29.4</v>
      </c>
      <c r="H54" s="67">
        <v>874440</v>
      </c>
      <c r="I54" s="34" t="s">
        <v>448</v>
      </c>
    </row>
    <row r="55" spans="1:9" x14ac:dyDescent="0.3">
      <c r="A55" s="33" t="s">
        <v>158</v>
      </c>
      <c r="B55" s="33" t="s">
        <v>236</v>
      </c>
      <c r="C55" s="35">
        <v>206</v>
      </c>
      <c r="D55" s="35" t="s">
        <v>445</v>
      </c>
      <c r="E55" s="33">
        <v>5</v>
      </c>
      <c r="F55" s="33" t="s">
        <v>22</v>
      </c>
      <c r="G55" s="51">
        <v>66.8</v>
      </c>
      <c r="H55" s="71">
        <v>1465800</v>
      </c>
      <c r="I55" s="34" t="s">
        <v>448</v>
      </c>
    </row>
    <row r="56" spans="1:9" x14ac:dyDescent="0.3">
      <c r="A56" s="8" t="s">
        <v>158</v>
      </c>
      <c r="B56" s="8" t="s">
        <v>237</v>
      </c>
      <c r="C56" s="9">
        <v>207</v>
      </c>
      <c r="D56" s="9" t="s">
        <v>446</v>
      </c>
      <c r="E56" s="8">
        <v>5</v>
      </c>
      <c r="F56" s="8" t="s">
        <v>22</v>
      </c>
      <c r="G56" s="50">
        <v>69.8</v>
      </c>
      <c r="H56" s="70">
        <f>1465800*1.1</f>
        <v>1612380.0000000002</v>
      </c>
      <c r="I56" s="36"/>
    </row>
    <row r="57" spans="1:9" x14ac:dyDescent="0.3">
      <c r="A57" s="33" t="s">
        <v>158</v>
      </c>
      <c r="B57" s="33" t="s">
        <v>238</v>
      </c>
      <c r="C57" s="35">
        <v>208</v>
      </c>
      <c r="D57" s="35" t="s">
        <v>447</v>
      </c>
      <c r="E57" s="33">
        <v>5</v>
      </c>
      <c r="F57" s="33" t="s">
        <v>39</v>
      </c>
      <c r="G57" s="51">
        <v>34.700000000000003</v>
      </c>
      <c r="H57" s="67">
        <v>808500</v>
      </c>
      <c r="I57" s="34" t="s">
        <v>448</v>
      </c>
    </row>
    <row r="58" spans="1:9" x14ac:dyDescent="0.3">
      <c r="A58" s="6"/>
      <c r="B58" s="7"/>
      <c r="C58" s="9"/>
      <c r="D58" s="9"/>
      <c r="E58" s="7"/>
      <c r="F58" s="7"/>
      <c r="G58" s="9"/>
      <c r="H58" s="26"/>
      <c r="I58" s="8"/>
    </row>
    <row r="60" spans="1:9" ht="18" x14ac:dyDescent="0.35">
      <c r="B60" s="47"/>
      <c r="C60" s="47"/>
      <c r="D60" s="47"/>
      <c r="E60" s="47"/>
      <c r="F60" s="4"/>
      <c r="G60" s="10"/>
    </row>
    <row r="61" spans="1:9" ht="18" x14ac:dyDescent="0.35">
      <c r="B61" s="48"/>
      <c r="C61" s="48"/>
      <c r="D61" s="48"/>
      <c r="E61" s="48"/>
      <c r="F61" s="4"/>
      <c r="G61" s="10"/>
    </row>
    <row r="62" spans="1:9" ht="18" x14ac:dyDescent="0.35">
      <c r="B62" s="48"/>
      <c r="C62" s="48"/>
      <c r="D62" s="48"/>
      <c r="E62" s="48"/>
      <c r="F62" s="4"/>
      <c r="G62" s="10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8" scale="22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972F6-F41D-484D-9CF0-BD2B9F84AE80}">
  <dimension ref="A1:F190"/>
  <sheetViews>
    <sheetView zoomScale="91" zoomScaleNormal="91" workbookViewId="0">
      <selection activeCell="D52" sqref="D52"/>
    </sheetView>
  </sheetViews>
  <sheetFormatPr defaultColWidth="8.88671875" defaultRowHeight="12" x14ac:dyDescent="0.25"/>
  <cols>
    <col min="1" max="1" width="8.109375" style="4" customWidth="1"/>
    <col min="2" max="2" width="15.33203125" style="4" customWidth="1"/>
    <col min="3" max="3" width="10.33203125" style="2" customWidth="1"/>
    <col min="4" max="4" width="31.44140625" style="2" customWidth="1"/>
    <col min="5" max="16384" width="8.88671875" style="4"/>
  </cols>
  <sheetData>
    <row r="1" spans="1:6" ht="28.65" customHeight="1" x14ac:dyDescent="0.4">
      <c r="A1" s="76" t="s">
        <v>449</v>
      </c>
      <c r="B1" s="77"/>
      <c r="C1" s="77"/>
      <c r="D1" s="77"/>
      <c r="E1" s="3"/>
      <c r="F1" s="56"/>
    </row>
    <row r="2" spans="1:6" ht="12.6" thickBot="1" x14ac:dyDescent="0.3"/>
    <row r="3" spans="1:6" ht="12.6" thickBot="1" x14ac:dyDescent="0.3">
      <c r="A3" s="57" t="s">
        <v>450</v>
      </c>
      <c r="B3" s="58" t="s">
        <v>12</v>
      </c>
      <c r="C3" s="58" t="s">
        <v>0</v>
      </c>
      <c r="D3" s="58" t="s">
        <v>451</v>
      </c>
    </row>
    <row r="4" spans="1:6" ht="15.6" x14ac:dyDescent="0.3">
      <c r="A4" s="74">
        <v>1</v>
      </c>
      <c r="B4" s="59">
        <v>150000</v>
      </c>
      <c r="C4" s="33" t="s">
        <v>448</v>
      </c>
      <c r="D4" s="8"/>
    </row>
    <row r="5" spans="1:6" ht="15.6" x14ac:dyDescent="0.3">
      <c r="A5" s="8">
        <f>+A4+1</f>
        <v>2</v>
      </c>
      <c r="B5" s="22">
        <v>150000</v>
      </c>
      <c r="C5" s="8"/>
      <c r="D5" s="8"/>
    </row>
    <row r="6" spans="1:6" ht="15.6" x14ac:dyDescent="0.3">
      <c r="A6" s="8">
        <f t="shared" ref="A6:A62" si="0">+A5+1</f>
        <v>3</v>
      </c>
      <c r="B6" s="22">
        <v>150000</v>
      </c>
      <c r="C6" s="8"/>
      <c r="D6" s="8"/>
    </row>
    <row r="7" spans="1:6" ht="15.6" x14ac:dyDescent="0.3">
      <c r="A7" s="8">
        <f t="shared" si="0"/>
        <v>4</v>
      </c>
      <c r="B7" s="22">
        <v>150000</v>
      </c>
      <c r="C7" s="36"/>
      <c r="D7" s="8"/>
    </row>
    <row r="8" spans="1:6" ht="15.6" x14ac:dyDescent="0.3">
      <c r="A8" s="8">
        <f t="shared" si="0"/>
        <v>5</v>
      </c>
      <c r="B8" s="22">
        <v>150000</v>
      </c>
      <c r="C8" s="36"/>
      <c r="D8" s="8"/>
    </row>
    <row r="9" spans="1:6" ht="15.6" x14ac:dyDescent="0.3">
      <c r="A9" s="8">
        <f t="shared" si="0"/>
        <v>6</v>
      </c>
      <c r="B9" s="22">
        <v>150000</v>
      </c>
      <c r="C9" s="8"/>
      <c r="D9" s="8"/>
    </row>
    <row r="10" spans="1:6" ht="15.6" x14ac:dyDescent="0.3">
      <c r="A10" s="8">
        <f t="shared" si="0"/>
        <v>7</v>
      </c>
      <c r="B10" s="22">
        <v>150000</v>
      </c>
      <c r="C10" s="8"/>
      <c r="D10" s="8"/>
    </row>
    <row r="11" spans="1:6" ht="15.6" x14ac:dyDescent="0.3">
      <c r="A11" s="8">
        <f t="shared" si="0"/>
        <v>8</v>
      </c>
      <c r="B11" s="22">
        <v>150000</v>
      </c>
      <c r="C11" s="8"/>
      <c r="D11" s="8"/>
    </row>
    <row r="12" spans="1:6" ht="15.6" x14ac:dyDescent="0.3">
      <c r="A12" s="60">
        <f t="shared" si="0"/>
        <v>9</v>
      </c>
      <c r="B12" s="22">
        <v>150000</v>
      </c>
      <c r="C12" s="60"/>
      <c r="D12" s="60"/>
    </row>
    <row r="13" spans="1:6" ht="15.6" x14ac:dyDescent="0.3">
      <c r="A13" s="60">
        <f t="shared" si="0"/>
        <v>10</v>
      </c>
      <c r="B13" s="22">
        <v>150000</v>
      </c>
      <c r="C13" s="8"/>
      <c r="D13" s="8"/>
    </row>
    <row r="14" spans="1:6" ht="15.6" x14ac:dyDescent="0.3">
      <c r="A14" s="60">
        <f t="shared" si="0"/>
        <v>11</v>
      </c>
      <c r="B14" s="22">
        <v>150000</v>
      </c>
      <c r="C14" s="60"/>
      <c r="D14" s="60"/>
    </row>
    <row r="15" spans="1:6" ht="15.6" x14ac:dyDescent="0.3">
      <c r="A15" s="60">
        <f t="shared" si="0"/>
        <v>12</v>
      </c>
      <c r="B15" s="22">
        <v>150000</v>
      </c>
      <c r="C15" s="60"/>
      <c r="D15" s="60"/>
    </row>
    <row r="16" spans="1:6" ht="15.6" x14ac:dyDescent="0.3">
      <c r="A16" s="60">
        <f t="shared" si="0"/>
        <v>13</v>
      </c>
      <c r="B16" s="22">
        <v>150000</v>
      </c>
      <c r="C16" s="60"/>
      <c r="D16" s="60"/>
    </row>
    <row r="17" spans="1:4" ht="15.6" x14ac:dyDescent="0.3">
      <c r="A17" s="60">
        <f t="shared" si="0"/>
        <v>14</v>
      </c>
      <c r="B17" s="22">
        <v>150000</v>
      </c>
      <c r="C17" s="60"/>
      <c r="D17" s="60"/>
    </row>
    <row r="18" spans="1:4" ht="15.6" x14ac:dyDescent="0.3">
      <c r="A18" s="60">
        <f t="shared" si="0"/>
        <v>15</v>
      </c>
      <c r="B18" s="22">
        <v>150000</v>
      </c>
      <c r="C18" s="60"/>
      <c r="D18" s="60"/>
    </row>
    <row r="19" spans="1:4" ht="15.6" x14ac:dyDescent="0.3">
      <c r="A19" s="60">
        <f t="shared" si="0"/>
        <v>16</v>
      </c>
      <c r="B19" s="22">
        <v>150000</v>
      </c>
      <c r="C19" s="60"/>
      <c r="D19" s="60"/>
    </row>
    <row r="20" spans="1:4" ht="15.6" x14ac:dyDescent="0.3">
      <c r="A20" s="60">
        <f t="shared" si="0"/>
        <v>17</v>
      </c>
      <c r="B20" s="22">
        <v>150000</v>
      </c>
      <c r="C20" s="60"/>
      <c r="D20" s="60"/>
    </row>
    <row r="21" spans="1:4" ht="15.6" x14ac:dyDescent="0.3">
      <c r="A21" s="60">
        <f t="shared" si="0"/>
        <v>18</v>
      </c>
      <c r="B21" s="22">
        <v>150000</v>
      </c>
      <c r="C21" s="60"/>
      <c r="D21" s="60"/>
    </row>
    <row r="22" spans="1:4" ht="15.6" x14ac:dyDescent="0.3">
      <c r="A22" s="8">
        <f t="shared" si="0"/>
        <v>19</v>
      </c>
      <c r="B22" s="22">
        <v>150000</v>
      </c>
      <c r="C22" s="8"/>
      <c r="D22" s="8"/>
    </row>
    <row r="23" spans="1:4" ht="15.6" x14ac:dyDescent="0.3">
      <c r="A23" s="33">
        <f t="shared" si="0"/>
        <v>20</v>
      </c>
      <c r="B23" s="59">
        <v>150000</v>
      </c>
      <c r="C23" s="33" t="s">
        <v>448</v>
      </c>
      <c r="D23" s="33" t="s">
        <v>453</v>
      </c>
    </row>
    <row r="24" spans="1:4" ht="15.6" x14ac:dyDescent="0.3">
      <c r="A24" s="8">
        <f t="shared" si="0"/>
        <v>21</v>
      </c>
      <c r="B24" s="22">
        <v>150000</v>
      </c>
      <c r="C24" s="8"/>
      <c r="D24" s="8"/>
    </row>
    <row r="25" spans="1:4" ht="15.6" x14ac:dyDescent="0.3">
      <c r="A25" s="60">
        <f t="shared" si="0"/>
        <v>22</v>
      </c>
      <c r="B25" s="22">
        <v>150000</v>
      </c>
      <c r="C25" s="60"/>
      <c r="D25" s="60"/>
    </row>
    <row r="26" spans="1:4" ht="15.6" x14ac:dyDescent="0.3">
      <c r="A26" s="8">
        <f t="shared" si="0"/>
        <v>23</v>
      </c>
      <c r="B26" s="22">
        <v>150000</v>
      </c>
      <c r="C26" s="8"/>
      <c r="D26" s="8"/>
    </row>
    <row r="27" spans="1:4" ht="15.6" x14ac:dyDescent="0.3">
      <c r="A27" s="8">
        <f t="shared" si="0"/>
        <v>24</v>
      </c>
      <c r="B27" s="22">
        <v>150000</v>
      </c>
      <c r="C27" s="8"/>
      <c r="D27" s="8"/>
    </row>
    <row r="28" spans="1:4" ht="15.6" x14ac:dyDescent="0.3">
      <c r="A28" s="8">
        <f t="shared" si="0"/>
        <v>25</v>
      </c>
      <c r="B28" s="22">
        <v>150000</v>
      </c>
      <c r="C28" s="8"/>
      <c r="D28" s="8"/>
    </row>
    <row r="29" spans="1:4" ht="15.6" x14ac:dyDescent="0.3">
      <c r="A29" s="33">
        <f t="shared" si="0"/>
        <v>26</v>
      </c>
      <c r="B29" s="59">
        <v>150000</v>
      </c>
      <c r="C29" s="33" t="s">
        <v>448</v>
      </c>
      <c r="D29" s="33" t="s">
        <v>458</v>
      </c>
    </row>
    <row r="30" spans="1:4" ht="15.6" x14ac:dyDescent="0.3">
      <c r="A30" s="8">
        <f t="shared" si="0"/>
        <v>27</v>
      </c>
      <c r="B30" s="22">
        <v>150000</v>
      </c>
      <c r="C30" s="8"/>
      <c r="D30" s="8"/>
    </row>
    <row r="31" spans="1:4" ht="15.6" x14ac:dyDescent="0.3">
      <c r="A31" s="60">
        <f t="shared" si="0"/>
        <v>28</v>
      </c>
      <c r="B31" s="22">
        <v>150000</v>
      </c>
      <c r="C31" s="60"/>
      <c r="D31" s="60"/>
    </row>
    <row r="32" spans="1:4" ht="15.6" x14ac:dyDescent="0.3">
      <c r="A32" s="60">
        <f t="shared" si="0"/>
        <v>29</v>
      </c>
      <c r="B32" s="22">
        <v>150000</v>
      </c>
      <c r="C32" s="60"/>
      <c r="D32" s="60"/>
    </row>
    <row r="33" spans="1:4" ht="15.6" x14ac:dyDescent="0.3">
      <c r="A33" s="8">
        <f t="shared" si="0"/>
        <v>30</v>
      </c>
      <c r="B33" s="22">
        <v>150000</v>
      </c>
      <c r="C33" s="8"/>
      <c r="D33" s="8"/>
    </row>
    <row r="34" spans="1:4" ht="15.6" x14ac:dyDescent="0.3">
      <c r="A34" s="60">
        <f t="shared" si="0"/>
        <v>31</v>
      </c>
      <c r="B34" s="22">
        <v>150000</v>
      </c>
      <c r="C34" s="60"/>
      <c r="D34" s="60"/>
    </row>
    <row r="35" spans="1:4" ht="15.6" x14ac:dyDescent="0.3">
      <c r="A35" s="60">
        <f t="shared" si="0"/>
        <v>32</v>
      </c>
      <c r="B35" s="22">
        <v>150000</v>
      </c>
      <c r="C35" s="8"/>
      <c r="D35" s="8"/>
    </row>
    <row r="36" spans="1:4" ht="15.6" x14ac:dyDescent="0.3">
      <c r="A36" s="60">
        <f t="shared" si="0"/>
        <v>33</v>
      </c>
      <c r="B36" s="22">
        <v>150000</v>
      </c>
      <c r="C36" s="8"/>
      <c r="D36" s="8"/>
    </row>
    <row r="37" spans="1:4" ht="15.6" x14ac:dyDescent="0.3">
      <c r="A37" s="60">
        <f t="shared" si="0"/>
        <v>34</v>
      </c>
      <c r="B37" s="22">
        <v>150000</v>
      </c>
      <c r="C37" s="8"/>
      <c r="D37" s="8"/>
    </row>
    <row r="38" spans="1:4" ht="15.6" x14ac:dyDescent="0.3">
      <c r="A38" s="33">
        <f t="shared" si="0"/>
        <v>35</v>
      </c>
      <c r="B38" s="59">
        <v>150000</v>
      </c>
      <c r="C38" s="33"/>
      <c r="D38" s="33" t="s">
        <v>458</v>
      </c>
    </row>
    <row r="39" spans="1:4" ht="15.6" x14ac:dyDescent="0.3">
      <c r="A39" s="60">
        <f t="shared" si="0"/>
        <v>36</v>
      </c>
      <c r="B39" s="22">
        <v>150000</v>
      </c>
      <c r="C39" s="8"/>
      <c r="D39" s="8"/>
    </row>
    <row r="40" spans="1:4" ht="15.6" x14ac:dyDescent="0.3">
      <c r="A40" s="60">
        <f t="shared" si="0"/>
        <v>37</v>
      </c>
      <c r="B40" s="22">
        <v>150000</v>
      </c>
      <c r="C40" s="8"/>
      <c r="D40" s="8"/>
    </row>
    <row r="41" spans="1:4" ht="15.6" x14ac:dyDescent="0.3">
      <c r="A41" s="60">
        <f t="shared" si="0"/>
        <v>38</v>
      </c>
      <c r="B41" s="22">
        <v>150000</v>
      </c>
      <c r="C41" s="8"/>
      <c r="D41" s="8"/>
    </row>
    <row r="42" spans="1:4" ht="15.6" x14ac:dyDescent="0.3">
      <c r="A42" s="60">
        <f t="shared" si="0"/>
        <v>39</v>
      </c>
      <c r="B42" s="22">
        <v>150000</v>
      </c>
      <c r="C42" s="8"/>
      <c r="D42" s="8"/>
    </row>
    <row r="43" spans="1:4" ht="15.6" x14ac:dyDescent="0.3">
      <c r="A43" s="33">
        <f t="shared" si="0"/>
        <v>40</v>
      </c>
      <c r="B43" s="59">
        <v>150000</v>
      </c>
      <c r="C43" s="33" t="s">
        <v>448</v>
      </c>
      <c r="D43" s="33" t="s">
        <v>454</v>
      </c>
    </row>
    <row r="44" spans="1:4" ht="15.6" x14ac:dyDescent="0.3">
      <c r="A44" s="60">
        <f t="shared" si="0"/>
        <v>41</v>
      </c>
      <c r="B44" s="22">
        <v>150000</v>
      </c>
      <c r="C44" s="8"/>
      <c r="D44" s="8"/>
    </row>
    <row r="45" spans="1:4" ht="15.6" x14ac:dyDescent="0.3">
      <c r="A45" s="60">
        <f t="shared" si="0"/>
        <v>42</v>
      </c>
      <c r="B45" s="22">
        <v>150000</v>
      </c>
      <c r="C45" s="8"/>
      <c r="D45" s="8"/>
    </row>
    <row r="46" spans="1:4" ht="15.6" x14ac:dyDescent="0.3">
      <c r="A46" s="60">
        <f t="shared" si="0"/>
        <v>43</v>
      </c>
      <c r="B46" s="22">
        <v>150000</v>
      </c>
      <c r="C46" s="8"/>
      <c r="D46" s="8"/>
    </row>
    <row r="47" spans="1:4" ht="15.6" x14ac:dyDescent="0.3">
      <c r="A47" s="60">
        <f t="shared" si="0"/>
        <v>44</v>
      </c>
      <c r="B47" s="22">
        <v>150000</v>
      </c>
      <c r="C47" s="8"/>
      <c r="D47" s="8"/>
    </row>
    <row r="48" spans="1:4" ht="15.6" x14ac:dyDescent="0.3">
      <c r="A48" s="60">
        <f t="shared" si="0"/>
        <v>45</v>
      </c>
      <c r="B48" s="22">
        <v>150000</v>
      </c>
      <c r="C48" s="8"/>
      <c r="D48" s="8"/>
    </row>
    <row r="49" spans="1:4" ht="15.6" x14ac:dyDescent="0.3">
      <c r="A49" s="33">
        <f t="shared" si="0"/>
        <v>46</v>
      </c>
      <c r="B49" s="59">
        <v>150000</v>
      </c>
      <c r="C49" s="33" t="s">
        <v>448</v>
      </c>
      <c r="D49" s="33" t="s">
        <v>456</v>
      </c>
    </row>
    <row r="50" spans="1:4" ht="15.6" x14ac:dyDescent="0.3">
      <c r="A50" s="60">
        <f t="shared" si="0"/>
        <v>47</v>
      </c>
      <c r="B50" s="22">
        <v>150000</v>
      </c>
      <c r="C50" s="8"/>
      <c r="D50" s="8"/>
    </row>
    <row r="51" spans="1:4" ht="15.6" x14ac:dyDescent="0.3">
      <c r="A51" s="60">
        <f t="shared" si="0"/>
        <v>48</v>
      </c>
      <c r="B51" s="22">
        <v>150000</v>
      </c>
      <c r="C51" s="8"/>
      <c r="D51" s="8"/>
    </row>
    <row r="52" spans="1:4" ht="15.6" x14ac:dyDescent="0.3">
      <c r="A52" s="33">
        <f t="shared" si="0"/>
        <v>49</v>
      </c>
      <c r="B52" s="59">
        <v>150000</v>
      </c>
      <c r="C52" s="33" t="s">
        <v>448</v>
      </c>
      <c r="D52" s="33" t="s">
        <v>460</v>
      </c>
    </row>
    <row r="53" spans="1:4" ht="15.6" x14ac:dyDescent="0.3">
      <c r="A53" s="33">
        <f t="shared" si="0"/>
        <v>50</v>
      </c>
      <c r="B53" s="59">
        <v>150000</v>
      </c>
      <c r="C53" s="33" t="s">
        <v>448</v>
      </c>
      <c r="D53" s="33" t="s">
        <v>452</v>
      </c>
    </row>
    <row r="54" spans="1:4" ht="15.6" x14ac:dyDescent="0.3">
      <c r="A54" s="33">
        <f t="shared" si="0"/>
        <v>51</v>
      </c>
      <c r="B54" s="59">
        <v>150000</v>
      </c>
      <c r="C54" s="33" t="s">
        <v>448</v>
      </c>
      <c r="D54" s="33" t="s">
        <v>459</v>
      </c>
    </row>
    <row r="55" spans="1:4" ht="15.6" x14ac:dyDescent="0.3">
      <c r="A55" s="60">
        <f t="shared" si="0"/>
        <v>52</v>
      </c>
      <c r="B55" s="22">
        <v>150000</v>
      </c>
      <c r="C55" s="8"/>
      <c r="D55" s="8"/>
    </row>
    <row r="56" spans="1:4" ht="15.6" x14ac:dyDescent="0.3">
      <c r="A56" s="60">
        <f t="shared" si="0"/>
        <v>53</v>
      </c>
      <c r="B56" s="22">
        <v>150000</v>
      </c>
      <c r="C56" s="8"/>
      <c r="D56" s="8"/>
    </row>
    <row r="57" spans="1:4" ht="15.6" x14ac:dyDescent="0.3">
      <c r="A57" s="33">
        <f t="shared" si="0"/>
        <v>54</v>
      </c>
      <c r="B57" s="59">
        <v>150000</v>
      </c>
      <c r="C57" s="33" t="s">
        <v>448</v>
      </c>
      <c r="D57" s="33" t="s">
        <v>457</v>
      </c>
    </row>
    <row r="58" spans="1:4" ht="15.6" x14ac:dyDescent="0.3">
      <c r="A58" s="60">
        <f t="shared" si="0"/>
        <v>55</v>
      </c>
      <c r="B58" s="22">
        <v>150000</v>
      </c>
      <c r="C58" s="8"/>
      <c r="D58" s="8"/>
    </row>
    <row r="59" spans="1:4" ht="15.6" x14ac:dyDescent="0.3">
      <c r="A59" s="60">
        <f t="shared" si="0"/>
        <v>56</v>
      </c>
      <c r="B59" s="22">
        <v>150000</v>
      </c>
      <c r="C59" s="8"/>
      <c r="D59" s="8"/>
    </row>
    <row r="60" spans="1:4" ht="15.6" x14ac:dyDescent="0.3">
      <c r="A60" s="60">
        <f t="shared" si="0"/>
        <v>57</v>
      </c>
      <c r="B60" s="22">
        <v>150000</v>
      </c>
      <c r="C60" s="8"/>
      <c r="D60" s="8"/>
    </row>
    <row r="61" spans="1:4" ht="15.6" x14ac:dyDescent="0.3">
      <c r="A61" s="60">
        <f t="shared" si="0"/>
        <v>58</v>
      </c>
      <c r="B61" s="22">
        <v>150000</v>
      </c>
      <c r="C61" s="8"/>
      <c r="D61" s="8"/>
    </row>
    <row r="62" spans="1:4" ht="15.6" x14ac:dyDescent="0.3">
      <c r="A62" s="33">
        <f t="shared" si="0"/>
        <v>59</v>
      </c>
      <c r="B62" s="59">
        <v>150000</v>
      </c>
      <c r="C62" s="33" t="s">
        <v>448</v>
      </c>
      <c r="D62" s="33" t="s">
        <v>455</v>
      </c>
    </row>
    <row r="63" spans="1:4" ht="15.6" x14ac:dyDescent="0.3">
      <c r="A63" s="61"/>
      <c r="B63" s="62"/>
      <c r="C63" s="63"/>
      <c r="D63" s="63"/>
    </row>
    <row r="64" spans="1:4" ht="15.6" x14ac:dyDescent="0.3">
      <c r="A64" s="64"/>
      <c r="B64" s="65"/>
      <c r="C64" s="41"/>
      <c r="D64" s="41"/>
    </row>
    <row r="65" spans="1:4" ht="15.6" x14ac:dyDescent="0.3">
      <c r="A65" s="64"/>
      <c r="B65" s="65"/>
      <c r="C65" s="66"/>
      <c r="D65" s="66"/>
    </row>
    <row r="66" spans="1:4" ht="15.6" x14ac:dyDescent="0.3">
      <c r="A66" s="64"/>
      <c r="B66" s="65"/>
      <c r="C66" s="66"/>
      <c r="D66" s="66"/>
    </row>
    <row r="67" spans="1:4" ht="15.6" x14ac:dyDescent="0.3">
      <c r="A67" s="64"/>
      <c r="B67" s="65"/>
      <c r="C67" s="66"/>
      <c r="D67" s="66"/>
    </row>
    <row r="68" spans="1:4" ht="15.6" x14ac:dyDescent="0.3">
      <c r="A68" s="64"/>
      <c r="B68" s="65"/>
      <c r="C68" s="66"/>
      <c r="D68" s="66"/>
    </row>
    <row r="69" spans="1:4" ht="15.6" x14ac:dyDescent="0.3">
      <c r="A69" s="64"/>
      <c r="B69" s="65"/>
      <c r="C69" s="66"/>
      <c r="D69" s="66"/>
    </row>
    <row r="70" spans="1:4" ht="15.6" x14ac:dyDescent="0.3">
      <c r="A70" s="64"/>
      <c r="B70" s="65"/>
      <c r="C70" s="66"/>
      <c r="D70" s="66"/>
    </row>
    <row r="71" spans="1:4" ht="15.6" x14ac:dyDescent="0.3">
      <c r="A71" s="64"/>
      <c r="B71" s="65"/>
      <c r="C71" s="66"/>
      <c r="D71" s="66"/>
    </row>
    <row r="72" spans="1:4" ht="15.6" x14ac:dyDescent="0.3">
      <c r="A72" s="64"/>
      <c r="B72" s="65"/>
      <c r="C72" s="66"/>
      <c r="D72" s="66"/>
    </row>
    <row r="73" spans="1:4" ht="15.6" x14ac:dyDescent="0.3">
      <c r="A73" s="64"/>
      <c r="B73" s="65"/>
      <c r="C73" s="66"/>
      <c r="D73" s="66"/>
    </row>
    <row r="74" spans="1:4" ht="15.6" x14ac:dyDescent="0.3">
      <c r="A74" s="64"/>
      <c r="B74" s="65"/>
      <c r="C74" s="66"/>
      <c r="D74" s="66"/>
    </row>
    <row r="75" spans="1:4" ht="15.6" x14ac:dyDescent="0.3">
      <c r="A75" s="64"/>
      <c r="B75" s="65"/>
      <c r="C75" s="64"/>
      <c r="D75" s="64"/>
    </row>
    <row r="76" spans="1:4" ht="15.6" x14ac:dyDescent="0.3">
      <c r="A76" s="64"/>
      <c r="B76" s="65"/>
      <c r="C76" s="66"/>
      <c r="D76" s="66"/>
    </row>
    <row r="77" spans="1:4" ht="15.6" x14ac:dyDescent="0.3">
      <c r="A77" s="64"/>
      <c r="B77" s="65"/>
      <c r="C77" s="66"/>
      <c r="D77" s="66"/>
    </row>
    <row r="78" spans="1:4" ht="15.6" x14ac:dyDescent="0.3">
      <c r="A78" s="64"/>
      <c r="B78" s="65"/>
      <c r="C78" s="66"/>
      <c r="D78" s="66"/>
    </row>
    <row r="79" spans="1:4" ht="15.6" x14ac:dyDescent="0.3">
      <c r="A79" s="41"/>
      <c r="B79" s="65"/>
      <c r="C79" s="47"/>
      <c r="D79" s="47"/>
    </row>
    <row r="80" spans="1:4" ht="15.6" x14ac:dyDescent="0.3">
      <c r="A80" s="41"/>
      <c r="B80" s="65"/>
      <c r="C80" s="47"/>
      <c r="D80" s="47"/>
    </row>
    <row r="81" spans="1:4" ht="15.6" x14ac:dyDescent="0.3">
      <c r="A81" s="41"/>
      <c r="B81" s="65"/>
      <c r="C81" s="47"/>
      <c r="D81" s="47"/>
    </row>
    <row r="82" spans="1:4" x14ac:dyDescent="0.25">
      <c r="A82" s="2"/>
      <c r="B82" s="5"/>
    </row>
    <row r="83" spans="1:4" x14ac:dyDescent="0.25">
      <c r="A83" s="2"/>
      <c r="B83" s="5"/>
    </row>
    <row r="84" spans="1:4" x14ac:dyDescent="0.25">
      <c r="A84" s="2"/>
      <c r="B84" s="5"/>
    </row>
    <row r="85" spans="1:4" x14ac:dyDescent="0.25">
      <c r="A85" s="2"/>
      <c r="B85" s="5"/>
    </row>
    <row r="86" spans="1:4" x14ac:dyDescent="0.25">
      <c r="A86" s="2"/>
      <c r="B86" s="5"/>
    </row>
    <row r="87" spans="1:4" x14ac:dyDescent="0.25">
      <c r="A87" s="2"/>
      <c r="B87" s="5"/>
    </row>
    <row r="88" spans="1:4" x14ac:dyDescent="0.25">
      <c r="A88" s="2"/>
      <c r="B88" s="5"/>
    </row>
    <row r="89" spans="1:4" x14ac:dyDescent="0.25">
      <c r="A89" s="2"/>
      <c r="B89" s="5"/>
    </row>
    <row r="90" spans="1:4" x14ac:dyDescent="0.25">
      <c r="A90" s="2"/>
      <c r="B90" s="5"/>
    </row>
    <row r="91" spans="1:4" x14ac:dyDescent="0.25">
      <c r="A91" s="2"/>
      <c r="B91" s="5"/>
    </row>
    <row r="92" spans="1:4" x14ac:dyDescent="0.25">
      <c r="A92" s="2"/>
      <c r="B92" s="5"/>
    </row>
    <row r="93" spans="1:4" x14ac:dyDescent="0.25">
      <c r="A93" s="2"/>
      <c r="B93" s="5"/>
    </row>
    <row r="94" spans="1:4" x14ac:dyDescent="0.25">
      <c r="A94" s="2"/>
      <c r="B94" s="5"/>
    </row>
    <row r="95" spans="1:4" x14ac:dyDescent="0.25">
      <c r="A95" s="2"/>
      <c r="B95" s="5"/>
    </row>
    <row r="96" spans="1:4" x14ac:dyDescent="0.25">
      <c r="A96" s="2"/>
      <c r="B96" s="5"/>
    </row>
    <row r="97" spans="1:2" x14ac:dyDescent="0.25">
      <c r="A97" s="2"/>
      <c r="B97" s="5"/>
    </row>
    <row r="98" spans="1:2" x14ac:dyDescent="0.25">
      <c r="A98" s="2"/>
      <c r="B98" s="5"/>
    </row>
    <row r="99" spans="1:2" x14ac:dyDescent="0.25">
      <c r="A99" s="2"/>
      <c r="B99" s="5"/>
    </row>
    <row r="100" spans="1:2" x14ac:dyDescent="0.25">
      <c r="A100" s="2"/>
      <c r="B100" s="5"/>
    </row>
    <row r="101" spans="1:2" x14ac:dyDescent="0.25">
      <c r="A101" s="2"/>
      <c r="B101" s="5"/>
    </row>
    <row r="102" spans="1:2" x14ac:dyDescent="0.25">
      <c r="A102" s="2"/>
      <c r="B102" s="5"/>
    </row>
    <row r="103" spans="1:2" x14ac:dyDescent="0.25">
      <c r="A103" s="2"/>
      <c r="B103" s="5"/>
    </row>
    <row r="104" spans="1:2" x14ac:dyDescent="0.25">
      <c r="A104" s="2"/>
      <c r="B104" s="5"/>
    </row>
    <row r="105" spans="1:2" x14ac:dyDescent="0.25">
      <c r="A105" s="2"/>
      <c r="B105" s="5"/>
    </row>
    <row r="106" spans="1:2" x14ac:dyDescent="0.25">
      <c r="A106" s="2"/>
      <c r="B106" s="5"/>
    </row>
    <row r="107" spans="1:2" x14ac:dyDescent="0.25">
      <c r="A107" s="2"/>
      <c r="B107" s="5"/>
    </row>
    <row r="108" spans="1:2" x14ac:dyDescent="0.25">
      <c r="A108" s="2"/>
      <c r="B108" s="5"/>
    </row>
    <row r="109" spans="1:2" x14ac:dyDescent="0.25">
      <c r="A109" s="2"/>
      <c r="B109" s="5"/>
    </row>
    <row r="110" spans="1:2" x14ac:dyDescent="0.25">
      <c r="A110" s="2"/>
      <c r="B110" s="5"/>
    </row>
    <row r="111" spans="1:2" x14ac:dyDescent="0.25">
      <c r="A111" s="2"/>
      <c r="B111" s="5"/>
    </row>
    <row r="112" spans="1:2" x14ac:dyDescent="0.25">
      <c r="A112" s="2"/>
      <c r="B112" s="5"/>
    </row>
    <row r="113" spans="1:2" x14ac:dyDescent="0.25">
      <c r="A113" s="2"/>
      <c r="B113" s="5"/>
    </row>
    <row r="114" spans="1:2" x14ac:dyDescent="0.25">
      <c r="A114" s="2"/>
      <c r="B114" s="5"/>
    </row>
    <row r="115" spans="1:2" x14ac:dyDescent="0.25">
      <c r="A115" s="2"/>
      <c r="B115" s="5"/>
    </row>
    <row r="116" spans="1:2" x14ac:dyDescent="0.25">
      <c r="A116" s="2"/>
      <c r="B116" s="5"/>
    </row>
    <row r="117" spans="1:2" x14ac:dyDescent="0.25">
      <c r="A117" s="2"/>
      <c r="B117" s="5"/>
    </row>
    <row r="118" spans="1:2" x14ac:dyDescent="0.25">
      <c r="A118" s="2"/>
      <c r="B118" s="5"/>
    </row>
    <row r="119" spans="1:2" x14ac:dyDescent="0.25">
      <c r="A119" s="2"/>
      <c r="B119" s="5"/>
    </row>
    <row r="120" spans="1:2" x14ac:dyDescent="0.25">
      <c r="A120" s="2"/>
      <c r="B120" s="5"/>
    </row>
    <row r="121" spans="1:2" x14ac:dyDescent="0.25">
      <c r="A121" s="2"/>
      <c r="B121" s="5"/>
    </row>
    <row r="122" spans="1:2" x14ac:dyDescent="0.25">
      <c r="A122" s="2"/>
      <c r="B122" s="5"/>
    </row>
    <row r="123" spans="1:2" x14ac:dyDescent="0.25">
      <c r="A123" s="2"/>
      <c r="B123" s="5"/>
    </row>
    <row r="124" spans="1:2" x14ac:dyDescent="0.25">
      <c r="A124" s="2"/>
      <c r="B124" s="5"/>
    </row>
    <row r="125" spans="1:2" x14ac:dyDescent="0.25">
      <c r="A125" s="2"/>
      <c r="B125" s="5"/>
    </row>
    <row r="126" spans="1:2" x14ac:dyDescent="0.25">
      <c r="A126" s="2"/>
      <c r="B126" s="5"/>
    </row>
    <row r="127" spans="1:2" x14ac:dyDescent="0.25">
      <c r="A127" s="2"/>
      <c r="B127" s="5"/>
    </row>
    <row r="128" spans="1:2" x14ac:dyDescent="0.25">
      <c r="A128" s="2"/>
      <c r="B128" s="5"/>
    </row>
    <row r="129" spans="1:2" x14ac:dyDescent="0.25">
      <c r="A129" s="2"/>
      <c r="B129" s="5"/>
    </row>
    <row r="130" spans="1:2" x14ac:dyDescent="0.25">
      <c r="A130" s="2"/>
      <c r="B130" s="5"/>
    </row>
    <row r="131" spans="1:2" x14ac:dyDescent="0.25">
      <c r="A131" s="2"/>
      <c r="B131" s="5"/>
    </row>
    <row r="132" spans="1:2" x14ac:dyDescent="0.25">
      <c r="A132" s="2"/>
      <c r="B132" s="5"/>
    </row>
    <row r="133" spans="1:2" x14ac:dyDescent="0.25">
      <c r="A133" s="2"/>
      <c r="B133" s="5"/>
    </row>
    <row r="134" spans="1:2" x14ac:dyDescent="0.25">
      <c r="A134" s="2"/>
      <c r="B134" s="5"/>
    </row>
    <row r="135" spans="1:2" x14ac:dyDescent="0.25">
      <c r="A135" s="2"/>
      <c r="B135" s="5"/>
    </row>
    <row r="136" spans="1:2" x14ac:dyDescent="0.25">
      <c r="A136" s="2"/>
      <c r="B136" s="5"/>
    </row>
    <row r="137" spans="1:2" x14ac:dyDescent="0.25">
      <c r="A137" s="2"/>
      <c r="B137" s="5"/>
    </row>
    <row r="138" spans="1:2" x14ac:dyDescent="0.25">
      <c r="A138" s="2"/>
      <c r="B138" s="5"/>
    </row>
    <row r="139" spans="1:2" x14ac:dyDescent="0.25">
      <c r="A139" s="2"/>
      <c r="B139" s="5"/>
    </row>
    <row r="140" spans="1:2" x14ac:dyDescent="0.25">
      <c r="A140" s="2"/>
      <c r="B140" s="5"/>
    </row>
    <row r="141" spans="1:2" x14ac:dyDescent="0.25">
      <c r="A141" s="2"/>
      <c r="B141" s="5"/>
    </row>
    <row r="142" spans="1:2" x14ac:dyDescent="0.25">
      <c r="A142" s="2"/>
      <c r="B142" s="5"/>
    </row>
    <row r="143" spans="1:2" x14ac:dyDescent="0.25">
      <c r="A143" s="2"/>
      <c r="B143" s="5"/>
    </row>
    <row r="144" spans="1:2" x14ac:dyDescent="0.25">
      <c r="A144" s="2"/>
      <c r="B144" s="5"/>
    </row>
    <row r="145" spans="1:2" x14ac:dyDescent="0.25">
      <c r="A145" s="2"/>
      <c r="B145" s="5"/>
    </row>
    <row r="146" spans="1:2" x14ac:dyDescent="0.25">
      <c r="A146" s="2"/>
      <c r="B146" s="5"/>
    </row>
    <row r="147" spans="1:2" x14ac:dyDescent="0.25">
      <c r="A147" s="2"/>
      <c r="B147" s="5"/>
    </row>
    <row r="148" spans="1:2" x14ac:dyDescent="0.25">
      <c r="A148" s="2"/>
      <c r="B148" s="5"/>
    </row>
    <row r="149" spans="1:2" x14ac:dyDescent="0.25">
      <c r="A149" s="2"/>
      <c r="B149" s="5"/>
    </row>
    <row r="150" spans="1:2" x14ac:dyDescent="0.25">
      <c r="A150" s="2"/>
      <c r="B150" s="5"/>
    </row>
    <row r="151" spans="1:2" x14ac:dyDescent="0.25">
      <c r="A151" s="2"/>
      <c r="B151" s="5"/>
    </row>
    <row r="152" spans="1:2" x14ac:dyDescent="0.25">
      <c r="A152" s="2"/>
      <c r="B152" s="5"/>
    </row>
    <row r="153" spans="1:2" x14ac:dyDescent="0.25">
      <c r="A153" s="2"/>
      <c r="B153" s="5"/>
    </row>
    <row r="154" spans="1:2" x14ac:dyDescent="0.25">
      <c r="A154" s="2"/>
      <c r="B154" s="5"/>
    </row>
    <row r="155" spans="1:2" x14ac:dyDescent="0.25">
      <c r="A155" s="2"/>
      <c r="B155" s="5"/>
    </row>
    <row r="156" spans="1:2" x14ac:dyDescent="0.25">
      <c r="A156" s="2"/>
      <c r="B156" s="5"/>
    </row>
    <row r="157" spans="1:2" x14ac:dyDescent="0.25">
      <c r="A157" s="2"/>
      <c r="B157" s="5"/>
    </row>
    <row r="158" spans="1:2" x14ac:dyDescent="0.25">
      <c r="A158" s="2"/>
      <c r="B158" s="5"/>
    </row>
    <row r="159" spans="1:2" x14ac:dyDescent="0.25">
      <c r="A159" s="2"/>
      <c r="B159" s="5"/>
    </row>
    <row r="160" spans="1:2" x14ac:dyDescent="0.25">
      <c r="A160" s="2"/>
      <c r="B160" s="5"/>
    </row>
    <row r="161" spans="1:2" x14ac:dyDescent="0.25">
      <c r="A161" s="2"/>
      <c r="B161" s="5"/>
    </row>
    <row r="162" spans="1:2" x14ac:dyDescent="0.25">
      <c r="A162" s="2"/>
      <c r="B162" s="5"/>
    </row>
    <row r="163" spans="1:2" x14ac:dyDescent="0.25">
      <c r="A163" s="2"/>
      <c r="B163" s="5"/>
    </row>
    <row r="164" spans="1:2" x14ac:dyDescent="0.25">
      <c r="A164" s="2"/>
      <c r="B164" s="5"/>
    </row>
    <row r="165" spans="1:2" x14ac:dyDescent="0.25">
      <c r="A165" s="2"/>
      <c r="B165" s="5"/>
    </row>
    <row r="166" spans="1:2" x14ac:dyDescent="0.25">
      <c r="A166" s="2"/>
      <c r="B166" s="5"/>
    </row>
    <row r="167" spans="1:2" x14ac:dyDescent="0.25">
      <c r="A167" s="2"/>
      <c r="B167" s="5"/>
    </row>
    <row r="168" spans="1:2" x14ac:dyDescent="0.25">
      <c r="A168" s="2"/>
      <c r="B168" s="5"/>
    </row>
    <row r="169" spans="1:2" x14ac:dyDescent="0.25">
      <c r="A169" s="2"/>
      <c r="B169" s="5"/>
    </row>
    <row r="170" spans="1:2" x14ac:dyDescent="0.25">
      <c r="A170" s="2"/>
      <c r="B170" s="5"/>
    </row>
    <row r="171" spans="1:2" x14ac:dyDescent="0.25">
      <c r="A171" s="2"/>
      <c r="B171" s="5"/>
    </row>
    <row r="172" spans="1:2" x14ac:dyDescent="0.25">
      <c r="A172" s="2"/>
      <c r="B172" s="5"/>
    </row>
    <row r="173" spans="1:2" x14ac:dyDescent="0.25">
      <c r="A173" s="2"/>
      <c r="B173" s="5"/>
    </row>
    <row r="174" spans="1:2" x14ac:dyDescent="0.25">
      <c r="A174" s="2"/>
      <c r="B174" s="5"/>
    </row>
    <row r="175" spans="1:2" x14ac:dyDescent="0.25">
      <c r="A175" s="2"/>
      <c r="B175" s="5"/>
    </row>
    <row r="176" spans="1:2" x14ac:dyDescent="0.25">
      <c r="A176" s="2"/>
      <c r="B176" s="5"/>
    </row>
    <row r="177" spans="1:2" x14ac:dyDescent="0.25">
      <c r="A177" s="2"/>
      <c r="B177" s="5"/>
    </row>
    <row r="178" spans="1:2" x14ac:dyDescent="0.25">
      <c r="A178" s="2"/>
      <c r="B178" s="5"/>
    </row>
    <row r="179" spans="1:2" x14ac:dyDescent="0.25">
      <c r="A179" s="2"/>
      <c r="B179" s="5"/>
    </row>
    <row r="180" spans="1:2" x14ac:dyDescent="0.25">
      <c r="A180" s="2"/>
      <c r="B180" s="5"/>
    </row>
    <row r="181" spans="1:2" x14ac:dyDescent="0.25">
      <c r="A181" s="2"/>
      <c r="B181" s="5"/>
    </row>
    <row r="182" spans="1:2" x14ac:dyDescent="0.25">
      <c r="A182" s="2"/>
      <c r="B182" s="5"/>
    </row>
    <row r="183" spans="1:2" x14ac:dyDescent="0.25">
      <c r="A183" s="2"/>
      <c r="B183" s="5"/>
    </row>
    <row r="184" spans="1:2" x14ac:dyDescent="0.25">
      <c r="A184" s="2"/>
      <c r="B184" s="5"/>
    </row>
    <row r="185" spans="1:2" x14ac:dyDescent="0.25">
      <c r="A185" s="2"/>
      <c r="B185" s="5"/>
    </row>
    <row r="186" spans="1:2" x14ac:dyDescent="0.25">
      <c r="A186" s="2"/>
      <c r="B186" s="5"/>
    </row>
    <row r="187" spans="1:2" x14ac:dyDescent="0.25">
      <c r="A187" s="2"/>
      <c r="B187" s="5"/>
    </row>
    <row r="188" spans="1:2" x14ac:dyDescent="0.25">
      <c r="A188" s="2"/>
      <c r="B188" s="5"/>
    </row>
    <row r="189" spans="1:2" x14ac:dyDescent="0.25">
      <c r="A189" s="2"/>
      <c r="B189" s="5"/>
    </row>
    <row r="190" spans="1:2" x14ac:dyDescent="0.25">
      <c r="A190" s="2"/>
      <c r="B190" s="5"/>
    </row>
  </sheetData>
  <mergeCells count="1">
    <mergeCell ref="A1:D1"/>
  </mergeCells>
  <pageMargins left="0.7" right="0.7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GROUND FLOOR</vt:lpstr>
      <vt:lpstr>1ST FLOOR</vt:lpstr>
      <vt:lpstr>2ND FLOOR </vt:lpstr>
      <vt:lpstr>3RD FLOOR</vt:lpstr>
      <vt:lpstr>Garages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Milande</dc:creator>
  <cp:lastModifiedBy>Francois Malan</cp:lastModifiedBy>
  <cp:lastPrinted>2021-04-23T10:10:00Z</cp:lastPrinted>
  <dcterms:created xsi:type="dcterms:W3CDTF">2016-10-07T12:56:24Z</dcterms:created>
  <dcterms:modified xsi:type="dcterms:W3CDTF">2022-01-12T09:57:29Z</dcterms:modified>
</cp:coreProperties>
</file>